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195" windowHeight="7740"/>
  </bookViews>
  <sheets>
    <sheet name="CBC - all results" sheetId="1" r:id="rId1"/>
  </sheets>
  <definedNames>
    <definedName name="_xlnm.Print_Area" localSheetId="0">'CBC - all results'!$A$1:$Z$127</definedName>
    <definedName name="_xlnm.Print_Titles" localSheetId="0">'CBC - all results'!$1:$3</definedName>
  </definedNames>
  <calcPr calcId="145621" fullCalcOnLoad="1"/>
</workbook>
</file>

<file path=xl/calcChain.xml><?xml version="1.0" encoding="utf-8"?>
<calcChain xmlns="http://schemas.openxmlformats.org/spreadsheetml/2006/main">
  <c r="L139" i="1" l="1"/>
  <c r="L138" i="1"/>
  <c r="I127" i="1"/>
  <c r="H127" i="1"/>
  <c r="G127" i="1"/>
  <c r="F127" i="1"/>
  <c r="C127" i="1" s="1"/>
  <c r="E127" i="1"/>
  <c r="D127" i="1"/>
  <c r="I126" i="1"/>
  <c r="H126" i="1"/>
  <c r="G126" i="1"/>
  <c r="F126" i="1"/>
  <c r="E126" i="1"/>
  <c r="D126" i="1"/>
  <c r="C126" i="1" s="1"/>
  <c r="I125" i="1"/>
  <c r="H125" i="1"/>
  <c r="G125" i="1"/>
  <c r="F125" i="1"/>
  <c r="E125" i="1"/>
  <c r="D125" i="1"/>
  <c r="C125" i="1" s="1"/>
  <c r="I124" i="1"/>
  <c r="H124" i="1"/>
  <c r="G124" i="1"/>
  <c r="F124" i="1"/>
  <c r="E124" i="1"/>
  <c r="D124" i="1"/>
  <c r="C124" i="1"/>
  <c r="I123" i="1"/>
  <c r="H123" i="1"/>
  <c r="G123" i="1"/>
  <c r="F123" i="1"/>
  <c r="C123" i="1" s="1"/>
  <c r="E123" i="1"/>
  <c r="D123" i="1"/>
  <c r="I122" i="1"/>
  <c r="H122" i="1"/>
  <c r="G122" i="1"/>
  <c r="F122" i="1"/>
  <c r="E122" i="1"/>
  <c r="D122" i="1"/>
  <c r="C122" i="1" s="1"/>
  <c r="I121" i="1"/>
  <c r="H121" i="1"/>
  <c r="G121" i="1"/>
  <c r="F121" i="1"/>
  <c r="E121" i="1"/>
  <c r="D121" i="1"/>
  <c r="C121" i="1" s="1"/>
  <c r="I120" i="1"/>
  <c r="H120" i="1"/>
  <c r="G120" i="1"/>
  <c r="F120" i="1"/>
  <c r="E120" i="1"/>
  <c r="D120" i="1"/>
  <c r="C120" i="1"/>
  <c r="I119" i="1"/>
  <c r="H119" i="1"/>
  <c r="G119" i="1"/>
  <c r="F119" i="1"/>
  <c r="C119" i="1" s="1"/>
  <c r="E119" i="1"/>
  <c r="D119" i="1"/>
  <c r="I118" i="1"/>
  <c r="H118" i="1"/>
  <c r="G118" i="1"/>
  <c r="F118" i="1"/>
  <c r="E118" i="1"/>
  <c r="D118" i="1"/>
  <c r="C118" i="1" s="1"/>
  <c r="I117" i="1"/>
  <c r="H117" i="1"/>
  <c r="G117" i="1"/>
  <c r="F117" i="1"/>
  <c r="E117" i="1"/>
  <c r="D117" i="1"/>
  <c r="C117" i="1" s="1"/>
  <c r="I116" i="1"/>
  <c r="H116" i="1"/>
  <c r="G116" i="1"/>
  <c r="F116" i="1"/>
  <c r="E116" i="1"/>
  <c r="D116" i="1"/>
  <c r="C116" i="1"/>
  <c r="I115" i="1"/>
  <c r="H115" i="1"/>
  <c r="G115" i="1"/>
  <c r="F115" i="1"/>
  <c r="C115" i="1" s="1"/>
  <c r="E115" i="1"/>
  <c r="D115" i="1"/>
  <c r="I114" i="1"/>
  <c r="H114" i="1"/>
  <c r="G114" i="1"/>
  <c r="F114" i="1"/>
  <c r="E114" i="1"/>
  <c r="D114" i="1"/>
  <c r="I113" i="1"/>
  <c r="H113" i="1"/>
  <c r="G113" i="1"/>
  <c r="F113" i="1"/>
  <c r="E113" i="1"/>
  <c r="D113" i="1"/>
  <c r="C113" i="1" s="1"/>
  <c r="I112" i="1"/>
  <c r="H112" i="1"/>
  <c r="G112" i="1"/>
  <c r="F112" i="1"/>
  <c r="E112" i="1"/>
  <c r="D112" i="1"/>
  <c r="C112" i="1"/>
  <c r="I111" i="1"/>
  <c r="H111" i="1"/>
  <c r="G111" i="1"/>
  <c r="F111" i="1"/>
  <c r="C111" i="1" s="1"/>
  <c r="E111" i="1"/>
  <c r="D111" i="1"/>
  <c r="I110" i="1"/>
  <c r="H110" i="1"/>
  <c r="G110" i="1"/>
  <c r="F110" i="1"/>
  <c r="E110" i="1"/>
  <c r="D110" i="1"/>
  <c r="C110" i="1" s="1"/>
  <c r="I109" i="1"/>
  <c r="H109" i="1"/>
  <c r="G109" i="1"/>
  <c r="F109" i="1"/>
  <c r="E109" i="1"/>
  <c r="D109" i="1"/>
  <c r="C109" i="1" s="1"/>
  <c r="I108" i="1"/>
  <c r="H108" i="1"/>
  <c r="G108" i="1"/>
  <c r="F108" i="1"/>
  <c r="E108" i="1"/>
  <c r="D108" i="1"/>
  <c r="C108" i="1"/>
  <c r="I107" i="1"/>
  <c r="H107" i="1"/>
  <c r="G107" i="1"/>
  <c r="F107" i="1"/>
  <c r="C107" i="1" s="1"/>
  <c r="E107" i="1"/>
  <c r="D107" i="1"/>
  <c r="I106" i="1"/>
  <c r="H106" i="1"/>
  <c r="G106" i="1"/>
  <c r="F106" i="1"/>
  <c r="E106" i="1"/>
  <c r="D106" i="1"/>
  <c r="C106" i="1" s="1"/>
  <c r="I105" i="1"/>
  <c r="H105" i="1"/>
  <c r="G105" i="1"/>
  <c r="F105" i="1"/>
  <c r="E105" i="1"/>
  <c r="D105" i="1"/>
  <c r="C105" i="1" s="1"/>
  <c r="I104" i="1"/>
  <c r="H104" i="1"/>
  <c r="G104" i="1"/>
  <c r="F104" i="1"/>
  <c r="E104" i="1"/>
  <c r="D104" i="1"/>
  <c r="C104" i="1"/>
  <c r="I103" i="1"/>
  <c r="H103" i="1"/>
  <c r="G103" i="1"/>
  <c r="F103" i="1"/>
  <c r="C103" i="1" s="1"/>
  <c r="E103" i="1"/>
  <c r="D103" i="1"/>
  <c r="I102" i="1"/>
  <c r="H102" i="1"/>
  <c r="G102" i="1"/>
  <c r="F102" i="1"/>
  <c r="E102" i="1"/>
  <c r="D102" i="1"/>
  <c r="C102" i="1" s="1"/>
  <c r="I101" i="1"/>
  <c r="H101" i="1"/>
  <c r="G101" i="1"/>
  <c r="F101" i="1"/>
  <c r="E101" i="1"/>
  <c r="D101" i="1"/>
  <c r="C101" i="1" s="1"/>
  <c r="I100" i="1"/>
  <c r="H100" i="1"/>
  <c r="G100" i="1"/>
  <c r="F100" i="1"/>
  <c r="E100" i="1"/>
  <c r="D100" i="1"/>
  <c r="C100" i="1"/>
  <c r="I99" i="1"/>
  <c r="H99" i="1"/>
  <c r="G99" i="1"/>
  <c r="F99" i="1"/>
  <c r="C99" i="1" s="1"/>
  <c r="E99" i="1"/>
  <c r="D99" i="1"/>
  <c r="I98" i="1"/>
  <c r="H98" i="1"/>
  <c r="G98" i="1"/>
  <c r="F98" i="1"/>
  <c r="E98" i="1"/>
  <c r="D98" i="1"/>
  <c r="I97" i="1"/>
  <c r="H97" i="1"/>
  <c r="G97" i="1"/>
  <c r="F97" i="1"/>
  <c r="E97" i="1"/>
  <c r="D97" i="1"/>
  <c r="C97" i="1" s="1"/>
  <c r="I96" i="1"/>
  <c r="H96" i="1"/>
  <c r="G96" i="1"/>
  <c r="F96" i="1"/>
  <c r="E96" i="1"/>
  <c r="D96" i="1"/>
  <c r="C96" i="1"/>
  <c r="I95" i="1"/>
  <c r="H95" i="1"/>
  <c r="G95" i="1"/>
  <c r="F95" i="1"/>
  <c r="C95" i="1" s="1"/>
  <c r="E95" i="1"/>
  <c r="D95" i="1"/>
  <c r="I94" i="1"/>
  <c r="H94" i="1"/>
  <c r="G94" i="1"/>
  <c r="F94" i="1"/>
  <c r="E94" i="1"/>
  <c r="D94" i="1"/>
  <c r="C94" i="1" s="1"/>
  <c r="I93" i="1"/>
  <c r="H93" i="1"/>
  <c r="G93" i="1"/>
  <c r="F93" i="1"/>
  <c r="E93" i="1"/>
  <c r="D93" i="1"/>
  <c r="C93" i="1" s="1"/>
  <c r="I92" i="1"/>
  <c r="H92" i="1"/>
  <c r="G92" i="1"/>
  <c r="F92" i="1"/>
  <c r="E92" i="1"/>
  <c r="D92" i="1"/>
  <c r="C92" i="1"/>
  <c r="I91" i="1"/>
  <c r="H91" i="1"/>
  <c r="G91" i="1"/>
  <c r="F91" i="1"/>
  <c r="C91" i="1" s="1"/>
  <c r="E91" i="1"/>
  <c r="D91" i="1"/>
  <c r="I90" i="1"/>
  <c r="H90" i="1"/>
  <c r="G90" i="1"/>
  <c r="F90" i="1"/>
  <c r="E90" i="1"/>
  <c r="D90" i="1"/>
  <c r="C90" i="1" s="1"/>
  <c r="I89" i="1"/>
  <c r="H89" i="1"/>
  <c r="G89" i="1"/>
  <c r="F89" i="1"/>
  <c r="E89" i="1"/>
  <c r="D89" i="1"/>
  <c r="C89" i="1" s="1"/>
  <c r="I88" i="1"/>
  <c r="H88" i="1"/>
  <c r="G88" i="1"/>
  <c r="F88" i="1"/>
  <c r="E88" i="1"/>
  <c r="D88" i="1"/>
  <c r="C88" i="1"/>
  <c r="I87" i="1"/>
  <c r="H87" i="1"/>
  <c r="G87" i="1"/>
  <c r="F87" i="1"/>
  <c r="C87" i="1" s="1"/>
  <c r="E87" i="1"/>
  <c r="D87" i="1"/>
  <c r="I86" i="1"/>
  <c r="H86" i="1"/>
  <c r="G86" i="1"/>
  <c r="F86" i="1"/>
  <c r="E86" i="1"/>
  <c r="D86" i="1"/>
  <c r="C86" i="1" s="1"/>
  <c r="I85" i="1"/>
  <c r="H85" i="1"/>
  <c r="G85" i="1"/>
  <c r="F85" i="1"/>
  <c r="E85" i="1"/>
  <c r="D85" i="1"/>
  <c r="C85" i="1" s="1"/>
  <c r="I84" i="1"/>
  <c r="H84" i="1"/>
  <c r="G84" i="1"/>
  <c r="F84" i="1"/>
  <c r="E84" i="1"/>
  <c r="D84" i="1"/>
  <c r="C84" i="1"/>
  <c r="I83" i="1"/>
  <c r="H83" i="1"/>
  <c r="G83" i="1"/>
  <c r="F83" i="1"/>
  <c r="C83" i="1" s="1"/>
  <c r="E83" i="1"/>
  <c r="D83" i="1"/>
  <c r="I82" i="1"/>
  <c r="H82" i="1"/>
  <c r="G82" i="1"/>
  <c r="F82" i="1"/>
  <c r="E82" i="1"/>
  <c r="D82" i="1"/>
  <c r="I81" i="1"/>
  <c r="H81" i="1"/>
  <c r="G81" i="1"/>
  <c r="F81" i="1"/>
  <c r="E81" i="1"/>
  <c r="D81" i="1"/>
  <c r="C81" i="1" s="1"/>
  <c r="I80" i="1"/>
  <c r="H80" i="1"/>
  <c r="G80" i="1"/>
  <c r="F80" i="1"/>
  <c r="E80" i="1"/>
  <c r="D80" i="1"/>
  <c r="C80" i="1"/>
  <c r="I79" i="1"/>
  <c r="H79" i="1"/>
  <c r="G79" i="1"/>
  <c r="F79" i="1"/>
  <c r="C79" i="1" s="1"/>
  <c r="E79" i="1"/>
  <c r="D79" i="1"/>
  <c r="I78" i="1"/>
  <c r="H78" i="1"/>
  <c r="G78" i="1"/>
  <c r="F78" i="1"/>
  <c r="E78" i="1"/>
  <c r="D78" i="1"/>
  <c r="C78" i="1" s="1"/>
  <c r="I77" i="1"/>
  <c r="H77" i="1"/>
  <c r="G77" i="1"/>
  <c r="F77" i="1"/>
  <c r="E77" i="1"/>
  <c r="D77" i="1"/>
  <c r="C77" i="1" s="1"/>
  <c r="I76" i="1"/>
  <c r="H76" i="1"/>
  <c r="G76" i="1"/>
  <c r="F76" i="1"/>
  <c r="E76" i="1"/>
  <c r="D76" i="1"/>
  <c r="C76" i="1"/>
  <c r="I75" i="1"/>
  <c r="H75" i="1"/>
  <c r="G75" i="1"/>
  <c r="F75" i="1"/>
  <c r="C75" i="1" s="1"/>
  <c r="E75" i="1"/>
  <c r="D75" i="1"/>
  <c r="I74" i="1"/>
  <c r="H74" i="1"/>
  <c r="G74" i="1"/>
  <c r="F74" i="1"/>
  <c r="E74" i="1"/>
  <c r="D74" i="1"/>
  <c r="C74" i="1" s="1"/>
  <c r="I73" i="1"/>
  <c r="H73" i="1"/>
  <c r="G73" i="1"/>
  <c r="F73" i="1"/>
  <c r="E73" i="1"/>
  <c r="D73" i="1"/>
  <c r="C73" i="1" s="1"/>
  <c r="I72" i="1"/>
  <c r="H72" i="1"/>
  <c r="G72" i="1"/>
  <c r="F72" i="1"/>
  <c r="E72" i="1"/>
  <c r="D72" i="1"/>
  <c r="C72" i="1"/>
  <c r="I71" i="1"/>
  <c r="H71" i="1"/>
  <c r="G71" i="1"/>
  <c r="F71" i="1"/>
  <c r="C71" i="1" s="1"/>
  <c r="E71" i="1"/>
  <c r="D71" i="1"/>
  <c r="I70" i="1"/>
  <c r="H70" i="1"/>
  <c r="G70" i="1"/>
  <c r="F70" i="1"/>
  <c r="E70" i="1"/>
  <c r="D70" i="1"/>
  <c r="C70" i="1" s="1"/>
  <c r="I69" i="1"/>
  <c r="H69" i="1"/>
  <c r="G69" i="1"/>
  <c r="F69" i="1"/>
  <c r="E69" i="1"/>
  <c r="D69" i="1"/>
  <c r="C69" i="1" s="1"/>
  <c r="I68" i="1"/>
  <c r="H68" i="1"/>
  <c r="G68" i="1"/>
  <c r="F68" i="1"/>
  <c r="E68" i="1"/>
  <c r="D68" i="1"/>
  <c r="C68" i="1"/>
  <c r="I67" i="1"/>
  <c r="H67" i="1"/>
  <c r="G67" i="1"/>
  <c r="F67" i="1"/>
  <c r="C67" i="1" s="1"/>
  <c r="E67" i="1"/>
  <c r="D67" i="1"/>
  <c r="I66" i="1"/>
  <c r="H66" i="1"/>
  <c r="G66" i="1"/>
  <c r="F66" i="1"/>
  <c r="E66" i="1"/>
  <c r="D66" i="1"/>
  <c r="I65" i="1"/>
  <c r="H65" i="1"/>
  <c r="G65" i="1"/>
  <c r="F65" i="1"/>
  <c r="E65" i="1"/>
  <c r="D65" i="1"/>
  <c r="C65" i="1" s="1"/>
  <c r="I64" i="1"/>
  <c r="H64" i="1"/>
  <c r="G64" i="1"/>
  <c r="F64" i="1"/>
  <c r="E64" i="1"/>
  <c r="D64" i="1"/>
  <c r="C64" i="1"/>
  <c r="I63" i="1"/>
  <c r="H63" i="1"/>
  <c r="G63" i="1"/>
  <c r="F63" i="1"/>
  <c r="C63" i="1" s="1"/>
  <c r="E63" i="1"/>
  <c r="D63" i="1"/>
  <c r="I62" i="1"/>
  <c r="H62" i="1"/>
  <c r="G62" i="1"/>
  <c r="F62" i="1"/>
  <c r="E62" i="1"/>
  <c r="D62" i="1"/>
  <c r="C62" i="1" s="1"/>
  <c r="I61" i="1"/>
  <c r="H61" i="1"/>
  <c r="G61" i="1"/>
  <c r="F61" i="1"/>
  <c r="E61" i="1"/>
  <c r="D61" i="1"/>
  <c r="C61" i="1" s="1"/>
  <c r="I60" i="1"/>
  <c r="H60" i="1"/>
  <c r="G60" i="1"/>
  <c r="F60" i="1"/>
  <c r="E60" i="1"/>
  <c r="D60" i="1"/>
  <c r="C60" i="1"/>
  <c r="I59" i="1"/>
  <c r="H59" i="1"/>
  <c r="G59" i="1"/>
  <c r="F59" i="1"/>
  <c r="C59" i="1" s="1"/>
  <c r="E59" i="1"/>
  <c r="D59" i="1"/>
  <c r="I58" i="1"/>
  <c r="H58" i="1"/>
  <c r="G58" i="1"/>
  <c r="F58" i="1"/>
  <c r="E58" i="1"/>
  <c r="D58" i="1"/>
  <c r="C58" i="1" s="1"/>
  <c r="I57" i="1"/>
  <c r="H57" i="1"/>
  <c r="G57" i="1"/>
  <c r="F57" i="1"/>
  <c r="E57" i="1"/>
  <c r="D57" i="1"/>
  <c r="C57" i="1" s="1"/>
  <c r="I56" i="1"/>
  <c r="H56" i="1"/>
  <c r="G56" i="1"/>
  <c r="F56" i="1"/>
  <c r="E56" i="1"/>
  <c r="D56" i="1"/>
  <c r="C56" i="1"/>
  <c r="I55" i="1"/>
  <c r="H55" i="1"/>
  <c r="G55" i="1"/>
  <c r="F55" i="1"/>
  <c r="C55" i="1" s="1"/>
  <c r="E55" i="1"/>
  <c r="D55" i="1"/>
  <c r="I54" i="1"/>
  <c r="H54" i="1"/>
  <c r="G54" i="1"/>
  <c r="F54" i="1"/>
  <c r="E54" i="1"/>
  <c r="D54" i="1"/>
  <c r="C54" i="1" s="1"/>
  <c r="I53" i="1"/>
  <c r="H53" i="1"/>
  <c r="G53" i="1"/>
  <c r="F53" i="1"/>
  <c r="E53" i="1"/>
  <c r="D53" i="1"/>
  <c r="C53" i="1" s="1"/>
  <c r="I52" i="1"/>
  <c r="H52" i="1"/>
  <c r="G52" i="1"/>
  <c r="F52" i="1"/>
  <c r="E52" i="1"/>
  <c r="D52" i="1"/>
  <c r="C52" i="1" s="1"/>
  <c r="I51" i="1"/>
  <c r="H51" i="1"/>
  <c r="G51" i="1"/>
  <c r="F51" i="1"/>
  <c r="E51" i="1"/>
  <c r="D51" i="1"/>
  <c r="C51" i="1"/>
  <c r="I50" i="1"/>
  <c r="H50" i="1"/>
  <c r="G50" i="1"/>
  <c r="F50" i="1"/>
  <c r="E50" i="1"/>
  <c r="D50" i="1"/>
  <c r="I49" i="1"/>
  <c r="H49" i="1"/>
  <c r="G49" i="1"/>
  <c r="F49" i="1"/>
  <c r="E49" i="1"/>
  <c r="D49" i="1"/>
  <c r="C49" i="1" s="1"/>
  <c r="I48" i="1"/>
  <c r="H48" i="1"/>
  <c r="G48" i="1"/>
  <c r="F48" i="1"/>
  <c r="E48" i="1"/>
  <c r="D48" i="1"/>
  <c r="C48" i="1"/>
  <c r="I47" i="1"/>
  <c r="H47" i="1"/>
  <c r="G47" i="1"/>
  <c r="F47" i="1"/>
  <c r="C47" i="1" s="1"/>
  <c r="E47" i="1"/>
  <c r="D47" i="1"/>
  <c r="I46" i="1"/>
  <c r="H46" i="1"/>
  <c r="G46" i="1"/>
  <c r="F46" i="1"/>
  <c r="E46" i="1"/>
  <c r="D46" i="1"/>
  <c r="C46" i="1" s="1"/>
  <c r="I45" i="1"/>
  <c r="H45" i="1"/>
  <c r="G45" i="1"/>
  <c r="F45" i="1"/>
  <c r="E45" i="1"/>
  <c r="D45" i="1"/>
  <c r="C45" i="1" s="1"/>
  <c r="I44" i="1"/>
  <c r="H44" i="1"/>
  <c r="G44" i="1"/>
  <c r="F44" i="1"/>
  <c r="E44" i="1"/>
  <c r="D44" i="1"/>
  <c r="C44" i="1" s="1"/>
  <c r="I43" i="1"/>
  <c r="H43" i="1"/>
  <c r="G43" i="1"/>
  <c r="F43" i="1"/>
  <c r="E43" i="1"/>
  <c r="D43" i="1"/>
  <c r="C43" i="1"/>
  <c r="I42" i="1"/>
  <c r="H42" i="1"/>
  <c r="G42" i="1"/>
  <c r="F42" i="1"/>
  <c r="E42" i="1"/>
  <c r="D42" i="1"/>
  <c r="I41" i="1"/>
  <c r="H41" i="1"/>
  <c r="G41" i="1"/>
  <c r="F41" i="1"/>
  <c r="E41" i="1"/>
  <c r="D41" i="1"/>
  <c r="C41" i="1" s="1"/>
  <c r="I40" i="1"/>
  <c r="H40" i="1"/>
  <c r="G40" i="1"/>
  <c r="F40" i="1"/>
  <c r="E40" i="1"/>
  <c r="D40" i="1"/>
  <c r="C40" i="1"/>
  <c r="I39" i="1"/>
  <c r="H39" i="1"/>
  <c r="G39" i="1"/>
  <c r="F39" i="1"/>
  <c r="C39" i="1" s="1"/>
  <c r="E39" i="1"/>
  <c r="D39" i="1"/>
  <c r="I38" i="1"/>
  <c r="H38" i="1"/>
  <c r="G38" i="1"/>
  <c r="F38" i="1"/>
  <c r="E38" i="1"/>
  <c r="D38" i="1"/>
  <c r="C38" i="1" s="1"/>
  <c r="I37" i="1"/>
  <c r="H37" i="1"/>
  <c r="G37" i="1"/>
  <c r="F37" i="1"/>
  <c r="E37" i="1"/>
  <c r="D37" i="1"/>
  <c r="C37" i="1" s="1"/>
  <c r="I36" i="1"/>
  <c r="H36" i="1"/>
  <c r="G36" i="1"/>
  <c r="F36" i="1"/>
  <c r="E36" i="1"/>
  <c r="D36" i="1"/>
  <c r="C36" i="1" s="1"/>
  <c r="I35" i="1"/>
  <c r="H35" i="1"/>
  <c r="G35" i="1"/>
  <c r="F35" i="1"/>
  <c r="E35" i="1"/>
  <c r="D35" i="1"/>
  <c r="C35" i="1"/>
  <c r="I34" i="1"/>
  <c r="H34" i="1"/>
  <c r="G34" i="1"/>
  <c r="F34" i="1"/>
  <c r="E34" i="1"/>
  <c r="D34" i="1"/>
  <c r="I33" i="1"/>
  <c r="H33" i="1"/>
  <c r="G33" i="1"/>
  <c r="F33" i="1"/>
  <c r="E33" i="1"/>
  <c r="D33" i="1"/>
  <c r="C33" i="1" s="1"/>
  <c r="I32" i="1"/>
  <c r="H32" i="1"/>
  <c r="G32" i="1"/>
  <c r="F32" i="1"/>
  <c r="E32" i="1"/>
  <c r="D32" i="1"/>
  <c r="C32" i="1"/>
  <c r="I31" i="1"/>
  <c r="H31" i="1"/>
  <c r="G31" i="1"/>
  <c r="F31" i="1"/>
  <c r="C31" i="1" s="1"/>
  <c r="E31" i="1"/>
  <c r="D31" i="1"/>
  <c r="I30" i="1"/>
  <c r="H30" i="1"/>
  <c r="G30" i="1"/>
  <c r="F30" i="1"/>
  <c r="E30" i="1"/>
  <c r="D30" i="1"/>
  <c r="C30" i="1" s="1"/>
  <c r="I29" i="1"/>
  <c r="H29" i="1"/>
  <c r="G29" i="1"/>
  <c r="F29" i="1"/>
  <c r="E29" i="1"/>
  <c r="D29" i="1"/>
  <c r="C29" i="1" s="1"/>
  <c r="I28" i="1"/>
  <c r="H28" i="1"/>
  <c r="G28" i="1"/>
  <c r="F28" i="1"/>
  <c r="E28" i="1"/>
  <c r="D28" i="1"/>
  <c r="C28" i="1" s="1"/>
  <c r="I27" i="1"/>
  <c r="H27" i="1"/>
  <c r="G27" i="1"/>
  <c r="F27" i="1"/>
  <c r="E27" i="1"/>
  <c r="D27" i="1"/>
  <c r="C27" i="1"/>
  <c r="I26" i="1"/>
  <c r="H26" i="1"/>
  <c r="G26" i="1"/>
  <c r="F26" i="1"/>
  <c r="E26" i="1"/>
  <c r="D26" i="1"/>
  <c r="I25" i="1"/>
  <c r="H25" i="1"/>
  <c r="G25" i="1"/>
  <c r="F25" i="1"/>
  <c r="E25" i="1"/>
  <c r="D25" i="1"/>
  <c r="C25" i="1" s="1"/>
  <c r="I24" i="1"/>
  <c r="H24" i="1"/>
  <c r="G24" i="1"/>
  <c r="F24" i="1"/>
  <c r="E24" i="1"/>
  <c r="D24" i="1"/>
  <c r="C24" i="1"/>
  <c r="I23" i="1"/>
  <c r="H23" i="1"/>
  <c r="G23" i="1"/>
  <c r="F23" i="1"/>
  <c r="C23" i="1" s="1"/>
  <c r="E23" i="1"/>
  <c r="D23" i="1"/>
  <c r="I22" i="1"/>
  <c r="H22" i="1"/>
  <c r="G22" i="1"/>
  <c r="F22" i="1"/>
  <c r="E22" i="1"/>
  <c r="D22" i="1"/>
  <c r="C22" i="1" s="1"/>
  <c r="I21" i="1"/>
  <c r="H21" i="1"/>
  <c r="G21" i="1"/>
  <c r="F21" i="1"/>
  <c r="E21" i="1"/>
  <c r="D21" i="1"/>
  <c r="C21" i="1" s="1"/>
  <c r="I20" i="1"/>
  <c r="H20" i="1"/>
  <c r="G20" i="1"/>
  <c r="F20" i="1"/>
  <c r="E20" i="1"/>
  <c r="D20" i="1"/>
  <c r="C20" i="1" s="1"/>
  <c r="I19" i="1"/>
  <c r="H19" i="1"/>
  <c r="G19" i="1"/>
  <c r="F19" i="1"/>
  <c r="E19" i="1"/>
  <c r="D19" i="1"/>
  <c r="C19" i="1"/>
  <c r="I18" i="1"/>
  <c r="H18" i="1"/>
  <c r="G18" i="1"/>
  <c r="F18" i="1"/>
  <c r="E18" i="1"/>
  <c r="D18" i="1"/>
  <c r="I17" i="1"/>
  <c r="H17" i="1"/>
  <c r="G17" i="1"/>
  <c r="F17" i="1"/>
  <c r="E17" i="1"/>
  <c r="D17" i="1"/>
  <c r="C17" i="1" s="1"/>
  <c r="I16" i="1"/>
  <c r="H16" i="1"/>
  <c r="G16" i="1"/>
  <c r="F16" i="1"/>
  <c r="E16" i="1"/>
  <c r="D16" i="1"/>
  <c r="C16" i="1"/>
  <c r="I15" i="1"/>
  <c r="H15" i="1"/>
  <c r="G15" i="1"/>
  <c r="F15" i="1"/>
  <c r="C15" i="1" s="1"/>
  <c r="E15" i="1"/>
  <c r="D15" i="1"/>
  <c r="I14" i="1"/>
  <c r="H14" i="1"/>
  <c r="G14" i="1"/>
  <c r="F14" i="1"/>
  <c r="E14" i="1"/>
  <c r="D14" i="1"/>
  <c r="C14" i="1" s="1"/>
  <c r="I13" i="1"/>
  <c r="H13" i="1"/>
  <c r="G13" i="1"/>
  <c r="F13" i="1"/>
  <c r="E13" i="1"/>
  <c r="D13" i="1"/>
  <c r="C13" i="1" s="1"/>
  <c r="I12" i="1"/>
  <c r="H12" i="1"/>
  <c r="G12" i="1"/>
  <c r="F12" i="1"/>
  <c r="E12" i="1"/>
  <c r="D12" i="1"/>
  <c r="C12" i="1" s="1"/>
  <c r="I11" i="1"/>
  <c r="H11" i="1"/>
  <c r="G11" i="1"/>
  <c r="F11" i="1"/>
  <c r="E11" i="1"/>
  <c r="D11" i="1"/>
  <c r="C11" i="1"/>
  <c r="I10" i="1"/>
  <c r="H10" i="1"/>
  <c r="G10" i="1"/>
  <c r="F10" i="1"/>
  <c r="F132" i="1" s="1"/>
  <c r="F133" i="1" s="1"/>
  <c r="E10" i="1"/>
  <c r="D10" i="1"/>
  <c r="I9" i="1"/>
  <c r="H9" i="1"/>
  <c r="G9" i="1"/>
  <c r="F9" i="1"/>
  <c r="E9" i="1"/>
  <c r="D9" i="1"/>
  <c r="C9" i="1" s="1"/>
  <c r="I8" i="1"/>
  <c r="H8" i="1"/>
  <c r="G8" i="1"/>
  <c r="F8" i="1"/>
  <c r="E8" i="1"/>
  <c r="D8" i="1"/>
  <c r="C8" i="1"/>
  <c r="I7" i="1"/>
  <c r="H7" i="1"/>
  <c r="G7" i="1"/>
  <c r="F7" i="1"/>
  <c r="C7" i="1" s="1"/>
  <c r="E7" i="1"/>
  <c r="D7" i="1"/>
  <c r="I6" i="1"/>
  <c r="H6" i="1"/>
  <c r="G6" i="1"/>
  <c r="F6" i="1"/>
  <c r="E6" i="1"/>
  <c r="D6" i="1"/>
  <c r="C6" i="1" s="1"/>
  <c r="I5" i="1"/>
  <c r="H5" i="1"/>
  <c r="G5" i="1"/>
  <c r="F5" i="1"/>
  <c r="E5" i="1"/>
  <c r="D5" i="1"/>
  <c r="C5" i="1" s="1"/>
  <c r="I4" i="1"/>
  <c r="H4" i="1"/>
  <c r="G4" i="1"/>
  <c r="F4" i="1"/>
  <c r="E4" i="1"/>
  <c r="D4" i="1"/>
  <c r="D138" i="1" l="1"/>
  <c r="D143" i="1"/>
  <c r="D132" i="1"/>
  <c r="D133" i="1" s="1"/>
  <c r="D129" i="1"/>
  <c r="H138" i="1"/>
  <c r="H143" i="1"/>
  <c r="H132" i="1"/>
  <c r="H133" i="1" s="1"/>
  <c r="H129" i="1"/>
  <c r="D130" i="1"/>
  <c r="D131" i="1" s="1"/>
  <c r="E143" i="1"/>
  <c r="I132" i="1"/>
  <c r="I133" i="1" s="1"/>
  <c r="H130" i="1"/>
  <c r="H131" i="1" s="1"/>
  <c r="F129" i="1"/>
  <c r="F130" i="1"/>
  <c r="F131" i="1" s="1"/>
  <c r="F138" i="1"/>
  <c r="C10" i="1"/>
  <c r="C18" i="1"/>
  <c r="C26" i="1"/>
  <c r="C34" i="1"/>
  <c r="C42" i="1"/>
  <c r="C50" i="1"/>
  <c r="C4" i="1"/>
  <c r="G130" i="1"/>
  <c r="G131" i="1" s="1"/>
  <c r="G138" i="1"/>
  <c r="G143" i="1"/>
  <c r="G132" i="1"/>
  <c r="G133" i="1" s="1"/>
  <c r="E130" i="1"/>
  <c r="E131" i="1" s="1"/>
  <c r="I130" i="1"/>
  <c r="I131" i="1" s="1"/>
  <c r="C66" i="1"/>
  <c r="C82" i="1"/>
  <c r="C98" i="1"/>
  <c r="C114" i="1"/>
  <c r="G129" i="1"/>
  <c r="E138" i="1"/>
  <c r="F143" i="1"/>
  <c r="E129" i="1"/>
  <c r="I129" i="1"/>
  <c r="E132" i="1"/>
  <c r="E133" i="1" s="1"/>
  <c r="F139" i="1" l="1"/>
  <c r="F140" i="1" s="1"/>
  <c r="F141" i="1" s="1"/>
  <c r="F142" i="1" s="1"/>
  <c r="E139" i="1"/>
  <c r="E140" i="1" s="1"/>
  <c r="E141" i="1" s="1"/>
  <c r="E142" i="1" s="1"/>
  <c r="C130" i="1"/>
  <c r="C131" i="1" s="1"/>
  <c r="C132" i="1"/>
  <c r="C133" i="1" s="1"/>
  <c r="C129" i="1"/>
  <c r="G139" i="1"/>
  <c r="G140" i="1" s="1"/>
  <c r="G141" i="1" s="1"/>
  <c r="G142" i="1" s="1"/>
  <c r="H139" i="1"/>
  <c r="H140" i="1" s="1"/>
  <c r="H141" i="1" s="1"/>
  <c r="H142" i="1" s="1"/>
  <c r="D139" i="1"/>
  <c r="D140" i="1" s="1"/>
  <c r="D141" i="1" s="1"/>
  <c r="D142" i="1" s="1"/>
  <c r="D145" i="1" l="1"/>
  <c r="G145" i="1"/>
  <c r="E145" i="1"/>
  <c r="H145" i="1"/>
  <c r="F145" i="1"/>
</calcChain>
</file>

<file path=xl/sharedStrings.xml><?xml version="1.0" encoding="utf-8"?>
<sst xmlns="http://schemas.openxmlformats.org/spreadsheetml/2006/main" count="293" uniqueCount="185">
  <si>
    <t>FOREIGN CBCR</t>
  </si>
  <si>
    <t>RESULTS - FOREIGN CBC REPORTING</t>
  </si>
  <si>
    <t>DOMESTIC 
DISCLOSURE</t>
  </si>
  <si>
    <t>collected points</t>
  </si>
  <si>
    <t>Q.22</t>
  </si>
  <si>
    <t>Q.23</t>
  </si>
  <si>
    <t>Q.24</t>
  </si>
  <si>
    <t>Q.25</t>
  </si>
  <si>
    <t>Q.26</t>
  </si>
  <si>
    <t>revenues</t>
  </si>
  <si>
    <t>capex</t>
  </si>
  <si>
    <t>pre-tax income</t>
  </si>
  <si>
    <t>tax</t>
  </si>
  <si>
    <t>community contributions</t>
  </si>
  <si>
    <t>REVENUES</t>
  </si>
  <si>
    <t>CAPEX</t>
  </si>
  <si>
    <t>PRE-TAX PROFIT</t>
  </si>
  <si>
    <t>TAX</t>
  </si>
  <si>
    <t>COMMUNITY CONTRIBUTION</t>
  </si>
  <si>
    <t># of countries</t>
  </si>
  <si>
    <t>total</t>
  </si>
  <si>
    <t>domestic</t>
  </si>
  <si>
    <t>foreign</t>
  </si>
  <si>
    <t># of N/A</t>
  </si>
  <si>
    <t>3M</t>
  </si>
  <si>
    <t>USA</t>
  </si>
  <si>
    <t>Abbott</t>
  </si>
  <si>
    <t>Agricultural Bank of China</t>
  </si>
  <si>
    <t>China</t>
  </si>
  <si>
    <t>Allianz</t>
  </si>
  <si>
    <t xml:space="preserve">Germany </t>
  </si>
  <si>
    <t>Amazon</t>
  </si>
  <si>
    <t>América Móvil</t>
  </si>
  <si>
    <t xml:space="preserve">Mexico </t>
  </si>
  <si>
    <t>American Express</t>
  </si>
  <si>
    <t>Amgen</t>
  </si>
  <si>
    <t>Anheuser-Busch InBev</t>
  </si>
  <si>
    <t>Belgium</t>
  </si>
  <si>
    <t>ANZ</t>
  </si>
  <si>
    <t>Australia</t>
  </si>
  <si>
    <t xml:space="preserve">Apple </t>
  </si>
  <si>
    <t>ArcelorMittal</t>
  </si>
  <si>
    <t xml:space="preserve">Luxembourg </t>
  </si>
  <si>
    <t>AstraZeneca</t>
  </si>
  <si>
    <t>UK</t>
  </si>
  <si>
    <t>AT&amp;T</t>
  </si>
  <si>
    <t>Banco Bradesco</t>
  </si>
  <si>
    <t>Brazil</t>
  </si>
  <si>
    <t>Banco Santander</t>
  </si>
  <si>
    <t xml:space="preserve">Spain </t>
  </si>
  <si>
    <t>Bank of America</t>
  </si>
  <si>
    <t>Bank of China</t>
  </si>
  <si>
    <t>Bank of Communications</t>
  </si>
  <si>
    <t>Bank of Nova Scotia</t>
  </si>
  <si>
    <t xml:space="preserve">Canada </t>
  </si>
  <si>
    <t>Barclays</t>
  </si>
  <si>
    <t>BASF</t>
  </si>
  <si>
    <t>Bayer</t>
  </si>
  <si>
    <t>Berkshire Hathaway</t>
  </si>
  <si>
    <t>BG Group</t>
  </si>
  <si>
    <t>BHP Billiton</t>
  </si>
  <si>
    <t>BNP Paribas</t>
  </si>
  <si>
    <t>France</t>
  </si>
  <si>
    <t>BP</t>
  </si>
  <si>
    <t>British American Tobacco</t>
  </si>
  <si>
    <t>Canon</t>
  </si>
  <si>
    <t xml:space="preserve">Japan </t>
  </si>
  <si>
    <t>Chevron</t>
  </si>
  <si>
    <t>China Construction Bank</t>
  </si>
  <si>
    <t>China Shenhua Energy Co Ltd</t>
  </si>
  <si>
    <t>Cisco Systems</t>
  </si>
  <si>
    <t>Citigroup</t>
  </si>
  <si>
    <t>CNOOC Limited</t>
  </si>
  <si>
    <t>Hong Kong</t>
  </si>
  <si>
    <t>Coca Cola</t>
  </si>
  <si>
    <t>Comcast</t>
  </si>
  <si>
    <t>Commonwealth Bank</t>
  </si>
  <si>
    <t>ConocoPhillips</t>
  </si>
  <si>
    <t>Credit Suisse Group</t>
  </si>
  <si>
    <t>Switzerland</t>
  </si>
  <si>
    <t>Deutsche Telekom</t>
  </si>
  <si>
    <t>Diageo</t>
  </si>
  <si>
    <t>E.ON</t>
  </si>
  <si>
    <t>Ecopetrol</t>
  </si>
  <si>
    <t xml:space="preserve">Colombia </t>
  </si>
  <si>
    <t>EDF</t>
  </si>
  <si>
    <t>ENEL</t>
  </si>
  <si>
    <t xml:space="preserve">Italy </t>
  </si>
  <si>
    <t>ENI</t>
  </si>
  <si>
    <t>Exxon Mobile</t>
  </si>
  <si>
    <t>Gazprom</t>
  </si>
  <si>
    <t>Russia</t>
  </si>
  <si>
    <t>GDF Suez</t>
  </si>
  <si>
    <t>General Electric</t>
  </si>
  <si>
    <t>Gilead Sciences</t>
  </si>
  <si>
    <t>GlaxoSmithKline</t>
  </si>
  <si>
    <t>Goldman Sachs</t>
  </si>
  <si>
    <t>Google</t>
  </si>
  <si>
    <t>Hewlett-Packard</t>
  </si>
  <si>
    <t>Home Depot</t>
  </si>
  <si>
    <t>Honda Motor</t>
  </si>
  <si>
    <t>HSBC Holdings</t>
  </si>
  <si>
    <t>IBM</t>
  </si>
  <si>
    <t>ICBC</t>
  </si>
  <si>
    <t>Inditex</t>
  </si>
  <si>
    <t>Intel</t>
  </si>
  <si>
    <t>Itaú Unibanco Holding</t>
  </si>
  <si>
    <t>Johnson &amp; Johnson</t>
  </si>
  <si>
    <t>JPMorgan Chase</t>
  </si>
  <si>
    <t>Lloyds Banking Group</t>
  </si>
  <si>
    <t>L'Oreal Group</t>
  </si>
  <si>
    <t>McDonald's</t>
  </si>
  <si>
    <t>Merck &amp; Co</t>
  </si>
  <si>
    <t>Microsoft</t>
  </si>
  <si>
    <t>Mitsubishi UFJ Financial</t>
  </si>
  <si>
    <t>National Australia Bank</t>
  </si>
  <si>
    <t xml:space="preserve">Australia </t>
  </si>
  <si>
    <t>Nestle</t>
  </si>
  <si>
    <t>News Corp</t>
  </si>
  <si>
    <t>Nippon Telegraph &amp; Telephone Corporation</t>
  </si>
  <si>
    <t>Novartis</t>
  </si>
  <si>
    <t>Novo Nordisk</t>
  </si>
  <si>
    <t xml:space="preserve">Denmark </t>
  </si>
  <si>
    <t>Occidental Petroleum</t>
  </si>
  <si>
    <t>Oil &amp; Natural Gas Corporation Ltd. (ONGC)</t>
  </si>
  <si>
    <t xml:space="preserve">India </t>
  </si>
  <si>
    <t>Oracle</t>
  </si>
  <si>
    <t>Orange (former France Telecom)</t>
  </si>
  <si>
    <t>PepsiCo</t>
  </si>
  <si>
    <t>Petrobras</t>
  </si>
  <si>
    <t xml:space="preserve">Brazil </t>
  </si>
  <si>
    <t>PetroChina</t>
  </si>
  <si>
    <t>Pfizer</t>
  </si>
  <si>
    <t>Philip Morris International</t>
  </si>
  <si>
    <t>Procter &amp; Gamble</t>
  </si>
  <si>
    <t>Qualcomm</t>
  </si>
  <si>
    <t>Reliance Industries</t>
  </si>
  <si>
    <t>Rio Tinto</t>
  </si>
  <si>
    <t>Roche Holding</t>
  </si>
  <si>
    <t>Rosneft</t>
  </si>
  <si>
    <t>Royal Bank of Canada</t>
  </si>
  <si>
    <t>Royal Dutch Shell</t>
  </si>
  <si>
    <t xml:space="preserve">Netherlands </t>
  </si>
  <si>
    <t>SABMiller</t>
  </si>
  <si>
    <t>Samsung Electronics</t>
  </si>
  <si>
    <t xml:space="preserve">South Korea </t>
  </si>
  <si>
    <t xml:space="preserve">Sanofi </t>
  </si>
  <si>
    <t>SAP</t>
  </si>
  <si>
    <t>Saudi Basic Industries</t>
  </si>
  <si>
    <t xml:space="preserve">Saudi Arabia </t>
  </si>
  <si>
    <t>Sberbank</t>
  </si>
  <si>
    <t>Schlumberger</t>
  </si>
  <si>
    <t>Siemens</t>
  </si>
  <si>
    <t>Statoil</t>
  </si>
  <si>
    <t xml:space="preserve">Norway </t>
  </si>
  <si>
    <t>Taiwan Semiconductor</t>
  </si>
  <si>
    <t>Taiwan</t>
  </si>
  <si>
    <t>TD Bank Group</t>
  </si>
  <si>
    <t>Telefónica</t>
  </si>
  <si>
    <t>Tesco</t>
  </si>
  <si>
    <t>Teva Pharmaceutical Inds</t>
  </si>
  <si>
    <t xml:space="preserve">Israel </t>
  </si>
  <si>
    <t>Total</t>
  </si>
  <si>
    <t>Toyota Motor</t>
  </si>
  <si>
    <t>Unilever</t>
  </si>
  <si>
    <t>United Parcel Service</t>
  </si>
  <si>
    <t>United Technologies</t>
  </si>
  <si>
    <t>Vale</t>
  </si>
  <si>
    <t>Verizon Communications</t>
  </si>
  <si>
    <t>Visa</t>
  </si>
  <si>
    <t>Vodafone</t>
  </si>
  <si>
    <t>Volkswagen Group</t>
  </si>
  <si>
    <t>Wal-Mart Stores</t>
  </si>
  <si>
    <t>Walt Disney</t>
  </si>
  <si>
    <t>Wells Fargo</t>
  </si>
  <si>
    <t>Westpac Banking Group</t>
  </si>
  <si>
    <t>average</t>
  </si>
  <si>
    <t>lowest score</t>
  </si>
  <si>
    <t># of lowest scores</t>
  </si>
  <si>
    <t>highest score</t>
  </si>
  <si>
    <t># of highest scores</t>
  </si>
  <si>
    <t>0.00-0.25</t>
  </si>
  <si>
    <t>0.25-0.50</t>
  </si>
  <si>
    <t>0.50-0.75</t>
  </si>
  <si>
    <t>0.75-1.00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</si>
</sst>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"/>
      <charset val="238"/>
    </font>
    <font>
      <sz val="8"/>
      <name val="Arial"/>
      <charset val="238"/>
    </font>
    <font>
      <b/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charset val="238"/>
    </font>
    <font>
      <b/>
      <sz val="14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2" borderId="0" xfId="0" applyFill="1"/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0" fillId="4" borderId="0" xfId="0" applyFill="1"/>
    <xf numFmtId="164" fontId="4" fillId="2" borderId="0" xfId="0" applyNumberFormat="1" applyFont="1" applyFill="1"/>
    <xf numFmtId="2" fontId="6" fillId="0" borderId="0" xfId="0" applyNumberFormat="1" applyFont="1"/>
    <xf numFmtId="9" fontId="3" fillId="2" borderId="0" xfId="0" applyNumberFormat="1" applyFont="1" applyFill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7" fillId="3" borderId="0" xfId="0" applyFont="1" applyFill="1" applyAlignment="1">
      <alignment horizontal="center"/>
    </xf>
    <xf numFmtId="9" fontId="7" fillId="3" borderId="0" xfId="0" applyNumberFormat="1" applyFont="1" applyFill="1" applyAlignment="1">
      <alignment horizontal="center"/>
    </xf>
    <xf numFmtId="0" fontId="0" fillId="2" borderId="0" xfId="0" applyFill="1" applyAlignment="1">
      <alignment horizontal="right"/>
    </xf>
    <xf numFmtId="2" fontId="6" fillId="2" borderId="0" xfId="0" applyNumberFormat="1" applyFont="1" applyFill="1"/>
    <xf numFmtId="9" fontId="2" fillId="3" borderId="0" xfId="0" applyNumberFormat="1" applyFont="1" applyFill="1"/>
    <xf numFmtId="0" fontId="0" fillId="4" borderId="0" xfId="0" applyFill="1" applyAlignment="1">
      <alignment horizontal="right"/>
    </xf>
    <xf numFmtId="9" fontId="2" fillId="0" borderId="0" xfId="0" applyNumberFormat="1" applyFont="1"/>
    <xf numFmtId="164" fontId="8" fillId="0" borderId="0" xfId="0" applyNumberFormat="1" applyFont="1" applyFill="1"/>
    <xf numFmtId="0" fontId="1" fillId="4" borderId="0" xfId="0" applyFont="1" applyFill="1" applyAlignment="1">
      <alignment horizontal="righ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4" fontId="8" fillId="0" borderId="0" xfId="0" applyNumberFormat="1" applyFont="1" applyFill="1" applyAlignment="1">
      <alignment horizontal="right"/>
    </xf>
    <xf numFmtId="2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5"/>
  <sheetViews>
    <sheetView tabSelected="1" workbookViewId="0">
      <pane xSplit="3" ySplit="3" topLeftCell="L4" activePane="bottomRight" state="frozen"/>
      <selection pane="topRight" activeCell="D1" sqref="D1"/>
      <selection pane="bottomLeft" activeCell="A5" sqref="A5"/>
      <selection pane="bottomRight" activeCell="J4" sqref="J4"/>
    </sheetView>
  </sheetViews>
  <sheetFormatPr defaultRowHeight="12.75" x14ac:dyDescent="0.2"/>
  <cols>
    <col min="1" max="1" width="4.85546875" style="1" customWidth="1"/>
    <col min="2" max="2" width="36.7109375" bestFit="1" customWidth="1"/>
    <col min="3" max="7" width="10.85546875" customWidth="1"/>
    <col min="8" max="9" width="12" customWidth="1"/>
    <col min="10" max="10" width="12.140625" bestFit="1" customWidth="1"/>
    <col min="27" max="27" width="13.140625" bestFit="1" customWidth="1"/>
  </cols>
  <sheetData>
    <row r="1" spans="1:27" ht="15" x14ac:dyDescent="0.25">
      <c r="B1" s="2"/>
      <c r="C1" s="3" t="s">
        <v>0</v>
      </c>
      <c r="D1" s="4" t="s">
        <v>1</v>
      </c>
      <c r="E1" s="4"/>
      <c r="F1" s="4"/>
      <c r="G1" s="4"/>
      <c r="H1" s="4"/>
      <c r="I1" s="5" t="s">
        <v>2</v>
      </c>
      <c r="J1" s="2"/>
      <c r="K1" s="6" t="s">
        <v>3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2"/>
    </row>
    <row r="2" spans="1:27" x14ac:dyDescent="0.2">
      <c r="B2" s="2"/>
      <c r="C2" s="4"/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8"/>
      <c r="J2" s="2"/>
      <c r="K2" s="9" t="s">
        <v>9</v>
      </c>
      <c r="L2" s="9"/>
      <c r="M2" s="9"/>
      <c r="N2" s="9" t="s">
        <v>10</v>
      </c>
      <c r="O2" s="9"/>
      <c r="P2" s="9"/>
      <c r="Q2" s="9" t="s">
        <v>11</v>
      </c>
      <c r="R2" s="9"/>
      <c r="S2" s="9"/>
      <c r="T2" s="9" t="s">
        <v>12</v>
      </c>
      <c r="U2" s="9"/>
      <c r="V2" s="9"/>
      <c r="W2" s="9" t="s">
        <v>13</v>
      </c>
      <c r="X2" s="9"/>
      <c r="Y2" s="9"/>
      <c r="Z2" s="9"/>
      <c r="AA2" s="2"/>
    </row>
    <row r="3" spans="1:27" ht="25.15" customHeight="1" x14ac:dyDescent="0.2">
      <c r="B3" s="2"/>
      <c r="C3" s="4"/>
      <c r="D3" s="10" t="s">
        <v>14</v>
      </c>
      <c r="E3" s="10" t="s">
        <v>15</v>
      </c>
      <c r="F3" s="10" t="s">
        <v>16</v>
      </c>
      <c r="G3" s="10" t="s">
        <v>17</v>
      </c>
      <c r="H3" s="10" t="s">
        <v>18</v>
      </c>
      <c r="I3" s="8"/>
      <c r="J3" s="2" t="s">
        <v>19</v>
      </c>
      <c r="K3" s="11" t="s">
        <v>20</v>
      </c>
      <c r="L3" s="11" t="s">
        <v>21</v>
      </c>
      <c r="M3" s="11" t="s">
        <v>22</v>
      </c>
      <c r="N3" s="11" t="s">
        <v>20</v>
      </c>
      <c r="O3" s="11" t="s">
        <v>21</v>
      </c>
      <c r="P3" s="11" t="s">
        <v>22</v>
      </c>
      <c r="Q3" s="11" t="s">
        <v>20</v>
      </c>
      <c r="R3" s="11" t="s">
        <v>21</v>
      </c>
      <c r="S3" s="11" t="s">
        <v>22</v>
      </c>
      <c r="T3" s="11" t="s">
        <v>20</v>
      </c>
      <c r="U3" s="11" t="s">
        <v>21</v>
      </c>
      <c r="V3" s="11" t="s">
        <v>22</v>
      </c>
      <c r="W3" s="11" t="s">
        <v>20</v>
      </c>
      <c r="X3" s="11" t="s">
        <v>21</v>
      </c>
      <c r="Y3" s="11" t="s">
        <v>22</v>
      </c>
      <c r="Z3" s="11" t="s">
        <v>23</v>
      </c>
      <c r="AA3" s="2"/>
    </row>
    <row r="4" spans="1:27" x14ac:dyDescent="0.2">
      <c r="A4" s="1">
        <v>1</v>
      </c>
      <c r="B4" s="11" t="s">
        <v>24</v>
      </c>
      <c r="C4" s="12">
        <f>(SUM(D4:H4))/5</f>
        <v>7.3170731707317069E-3</v>
      </c>
      <c r="D4" s="13">
        <f>+M4/(J4-1)</f>
        <v>0</v>
      </c>
      <c r="E4" s="13">
        <f>+P4/(J4-1)</f>
        <v>0</v>
      </c>
      <c r="F4" s="13">
        <f>+S4/(J4-1)</f>
        <v>0</v>
      </c>
      <c r="G4" s="13">
        <f>+V4/(J4-1)</f>
        <v>0</v>
      </c>
      <c r="H4" s="13">
        <f>+Y4/(J4-1-Z4)</f>
        <v>3.6585365853658534E-2</v>
      </c>
      <c r="I4" s="14">
        <f>+(L4+O4+R4+U4+X4)/5</f>
        <v>1</v>
      </c>
      <c r="J4" s="11">
        <v>42</v>
      </c>
      <c r="K4" s="15">
        <v>1</v>
      </c>
      <c r="L4" s="16">
        <v>1</v>
      </c>
      <c r="M4" s="17">
        <v>0</v>
      </c>
      <c r="N4" s="15">
        <v>1</v>
      </c>
      <c r="O4" s="16">
        <v>1</v>
      </c>
      <c r="P4" s="17">
        <v>0</v>
      </c>
      <c r="Q4" s="15">
        <v>1</v>
      </c>
      <c r="R4" s="16">
        <v>1</v>
      </c>
      <c r="S4" s="17">
        <v>0</v>
      </c>
      <c r="T4" s="15">
        <v>1</v>
      </c>
      <c r="U4" s="16">
        <v>1</v>
      </c>
      <c r="V4" s="17">
        <v>0</v>
      </c>
      <c r="W4" s="15">
        <v>2.5</v>
      </c>
      <c r="X4" s="16">
        <v>1</v>
      </c>
      <c r="Y4" s="16">
        <v>1.5</v>
      </c>
      <c r="Z4" s="17">
        <v>0</v>
      </c>
      <c r="AA4" s="11" t="s">
        <v>25</v>
      </c>
    </row>
    <row r="5" spans="1:27" x14ac:dyDescent="0.2">
      <c r="A5" s="1">
        <v>2</v>
      </c>
      <c r="B5" s="11" t="s">
        <v>26</v>
      </c>
      <c r="C5" s="12">
        <f t="shared" ref="C5:C68" si="0">(SUM(D5:H5))/5</f>
        <v>3.1578947368421054E-2</v>
      </c>
      <c r="D5" s="13">
        <f t="shared" ref="D5:D68" si="1">+M5/(J5-1)</f>
        <v>0.13157894736842105</v>
      </c>
      <c r="E5" s="13">
        <f t="shared" ref="E5:E68" si="2">+P5/(J5-1)</f>
        <v>0</v>
      </c>
      <c r="F5" s="13">
        <f t="shared" ref="F5:F68" si="3">+S5/(J5-1)</f>
        <v>0</v>
      </c>
      <c r="G5" s="13">
        <f t="shared" ref="G5:G68" si="4">+V5/(J5-1)</f>
        <v>0</v>
      </c>
      <c r="H5" s="13">
        <f t="shared" ref="H5:H68" si="5">+Y5/(J5-1-Z5)</f>
        <v>2.6315789473684209E-2</v>
      </c>
      <c r="I5" s="14">
        <f t="shared" ref="I5:I68" si="6">+(L5+O5+R5+U5+X5)/5</f>
        <v>0.6</v>
      </c>
      <c r="J5" s="11">
        <v>77</v>
      </c>
      <c r="K5" s="15">
        <v>11</v>
      </c>
      <c r="L5" s="16">
        <v>1</v>
      </c>
      <c r="M5" s="17">
        <v>10</v>
      </c>
      <c r="N5" s="15">
        <v>0</v>
      </c>
      <c r="O5" s="16">
        <v>0</v>
      </c>
      <c r="P5" s="17">
        <v>0</v>
      </c>
      <c r="Q5" s="15">
        <v>1</v>
      </c>
      <c r="R5" s="16">
        <v>1</v>
      </c>
      <c r="S5" s="17">
        <v>0</v>
      </c>
      <c r="T5" s="15">
        <v>1</v>
      </c>
      <c r="U5" s="16">
        <v>1</v>
      </c>
      <c r="V5" s="17">
        <v>0</v>
      </c>
      <c r="W5" s="15">
        <v>2</v>
      </c>
      <c r="X5" s="16">
        <v>0</v>
      </c>
      <c r="Y5" s="16">
        <v>2</v>
      </c>
      <c r="Z5" s="17">
        <v>0</v>
      </c>
      <c r="AA5" s="11" t="s">
        <v>25</v>
      </c>
    </row>
    <row r="6" spans="1:27" x14ac:dyDescent="0.2">
      <c r="A6" s="1">
        <v>3</v>
      </c>
      <c r="B6" s="11" t="s">
        <v>27</v>
      </c>
      <c r="C6" s="12">
        <f t="shared" si="0"/>
        <v>1.8181818181818181E-2</v>
      </c>
      <c r="D6" s="13">
        <f t="shared" si="1"/>
        <v>0</v>
      </c>
      <c r="E6" s="13">
        <f t="shared" si="2"/>
        <v>0</v>
      </c>
      <c r="F6" s="13">
        <f t="shared" si="3"/>
        <v>0</v>
      </c>
      <c r="G6" s="13">
        <f t="shared" si="4"/>
        <v>9.0909090909090912E-2</v>
      </c>
      <c r="H6" s="13">
        <f t="shared" si="5"/>
        <v>0</v>
      </c>
      <c r="I6" s="14">
        <f t="shared" si="6"/>
        <v>0.9</v>
      </c>
      <c r="J6" s="11">
        <v>12</v>
      </c>
      <c r="K6" s="15">
        <v>1</v>
      </c>
      <c r="L6" s="16">
        <v>1</v>
      </c>
      <c r="M6" s="17">
        <v>0</v>
      </c>
      <c r="N6" s="15">
        <v>1</v>
      </c>
      <c r="O6" s="16">
        <v>1</v>
      </c>
      <c r="P6" s="17">
        <v>0</v>
      </c>
      <c r="Q6" s="15">
        <v>1</v>
      </c>
      <c r="R6" s="16">
        <v>1</v>
      </c>
      <c r="S6" s="17">
        <v>0</v>
      </c>
      <c r="T6" s="15">
        <v>2</v>
      </c>
      <c r="U6" s="16">
        <v>1</v>
      </c>
      <c r="V6" s="17">
        <v>1</v>
      </c>
      <c r="W6" s="15">
        <v>0.5</v>
      </c>
      <c r="X6" s="16">
        <v>0.5</v>
      </c>
      <c r="Y6" s="16">
        <v>0</v>
      </c>
      <c r="Z6" s="17">
        <v>0</v>
      </c>
      <c r="AA6" s="11" t="s">
        <v>28</v>
      </c>
    </row>
    <row r="7" spans="1:27" x14ac:dyDescent="0.2">
      <c r="A7" s="1">
        <v>4</v>
      </c>
      <c r="B7" s="11" t="s">
        <v>29</v>
      </c>
      <c r="C7" s="12">
        <f t="shared" si="0"/>
        <v>7.9310344827586213E-2</v>
      </c>
      <c r="D7" s="13">
        <f t="shared" si="1"/>
        <v>0.39655172413793105</v>
      </c>
      <c r="E7" s="13">
        <f t="shared" si="2"/>
        <v>0</v>
      </c>
      <c r="F7" s="13">
        <f t="shared" si="3"/>
        <v>0</v>
      </c>
      <c r="G7" s="13">
        <f t="shared" si="4"/>
        <v>0</v>
      </c>
      <c r="H7" s="13">
        <f t="shared" si="5"/>
        <v>0</v>
      </c>
      <c r="I7" s="14">
        <f t="shared" si="6"/>
        <v>0.6</v>
      </c>
      <c r="J7" s="11">
        <v>59</v>
      </c>
      <c r="K7" s="15">
        <v>24</v>
      </c>
      <c r="L7" s="16">
        <v>1</v>
      </c>
      <c r="M7" s="17">
        <v>23</v>
      </c>
      <c r="N7" s="15">
        <v>0</v>
      </c>
      <c r="O7" s="16">
        <v>0</v>
      </c>
      <c r="P7" s="17">
        <v>0</v>
      </c>
      <c r="Q7" s="15">
        <v>1</v>
      </c>
      <c r="R7" s="16">
        <v>1</v>
      </c>
      <c r="S7" s="17">
        <v>0</v>
      </c>
      <c r="T7" s="15">
        <v>1</v>
      </c>
      <c r="U7" s="16">
        <v>1</v>
      </c>
      <c r="V7" s="17">
        <v>0</v>
      </c>
      <c r="W7" s="15">
        <v>0</v>
      </c>
      <c r="X7" s="16">
        <v>0</v>
      </c>
      <c r="Y7" s="16">
        <v>0</v>
      </c>
      <c r="Z7" s="17">
        <v>0</v>
      </c>
      <c r="AA7" s="11" t="s">
        <v>30</v>
      </c>
    </row>
    <row r="8" spans="1:27" x14ac:dyDescent="0.2">
      <c r="A8" s="1">
        <v>5</v>
      </c>
      <c r="B8" s="11" t="s">
        <v>31</v>
      </c>
      <c r="C8" s="12">
        <f t="shared" si="0"/>
        <v>0.06</v>
      </c>
      <c r="D8" s="13">
        <f t="shared" si="1"/>
        <v>0.3</v>
      </c>
      <c r="E8" s="13">
        <f t="shared" si="2"/>
        <v>0</v>
      </c>
      <c r="F8" s="13">
        <f t="shared" si="3"/>
        <v>0</v>
      </c>
      <c r="G8" s="13">
        <f t="shared" si="4"/>
        <v>0</v>
      </c>
      <c r="H8" s="13">
        <f t="shared" si="5"/>
        <v>0</v>
      </c>
      <c r="I8" s="14">
        <f t="shared" si="6"/>
        <v>0.4</v>
      </c>
      <c r="J8" s="11">
        <v>11</v>
      </c>
      <c r="K8" s="15">
        <v>3</v>
      </c>
      <c r="L8" s="16">
        <v>0</v>
      </c>
      <c r="M8" s="17">
        <v>3</v>
      </c>
      <c r="N8" s="15">
        <v>0</v>
      </c>
      <c r="O8" s="16">
        <v>0</v>
      </c>
      <c r="P8" s="17">
        <v>0</v>
      </c>
      <c r="Q8" s="15">
        <v>1</v>
      </c>
      <c r="R8" s="16">
        <v>1</v>
      </c>
      <c r="S8" s="17">
        <v>0</v>
      </c>
      <c r="T8" s="15">
        <v>1</v>
      </c>
      <c r="U8" s="16">
        <v>1</v>
      </c>
      <c r="V8" s="17">
        <v>0</v>
      </c>
      <c r="W8" s="15">
        <v>0</v>
      </c>
      <c r="X8" s="16">
        <v>0</v>
      </c>
      <c r="Y8" s="16">
        <v>0</v>
      </c>
      <c r="Z8" s="17">
        <v>0</v>
      </c>
      <c r="AA8" s="11" t="s">
        <v>25</v>
      </c>
    </row>
    <row r="9" spans="1:27" x14ac:dyDescent="0.2">
      <c r="A9" s="1">
        <v>6</v>
      </c>
      <c r="B9" s="11" t="s">
        <v>32</v>
      </c>
      <c r="C9" s="12">
        <f t="shared" si="0"/>
        <v>0.14117647058823529</v>
      </c>
      <c r="D9" s="13">
        <f t="shared" si="1"/>
        <v>0.35294117647058826</v>
      </c>
      <c r="E9" s="13">
        <f t="shared" si="2"/>
        <v>0</v>
      </c>
      <c r="F9" s="13">
        <f t="shared" si="3"/>
        <v>0.17647058823529413</v>
      </c>
      <c r="G9" s="13">
        <f t="shared" si="4"/>
        <v>0.17647058823529413</v>
      </c>
      <c r="H9" s="13">
        <f t="shared" si="5"/>
        <v>0</v>
      </c>
      <c r="I9" s="14">
        <f t="shared" si="6"/>
        <v>0.6</v>
      </c>
      <c r="J9" s="11">
        <v>18</v>
      </c>
      <c r="K9" s="15">
        <v>7</v>
      </c>
      <c r="L9" s="16">
        <v>1</v>
      </c>
      <c r="M9" s="17">
        <v>6</v>
      </c>
      <c r="N9" s="15">
        <v>0</v>
      </c>
      <c r="O9" s="16">
        <v>0</v>
      </c>
      <c r="P9" s="17">
        <v>0</v>
      </c>
      <c r="Q9" s="15">
        <v>4</v>
      </c>
      <c r="R9" s="16">
        <v>1</v>
      </c>
      <c r="S9" s="17">
        <v>3</v>
      </c>
      <c r="T9" s="15">
        <v>4</v>
      </c>
      <c r="U9" s="16">
        <v>1</v>
      </c>
      <c r="V9" s="17">
        <v>3</v>
      </c>
      <c r="W9" s="15">
        <v>0</v>
      </c>
      <c r="X9" s="16">
        <v>0</v>
      </c>
      <c r="Y9" s="16">
        <v>0</v>
      </c>
      <c r="Z9" s="17">
        <v>0</v>
      </c>
      <c r="AA9" s="11" t="s">
        <v>33</v>
      </c>
    </row>
    <row r="10" spans="1:27" x14ac:dyDescent="0.2">
      <c r="A10" s="1">
        <v>7</v>
      </c>
      <c r="B10" s="11" t="s">
        <v>34</v>
      </c>
      <c r="C10" s="12">
        <f t="shared" si="0"/>
        <v>0</v>
      </c>
      <c r="D10" s="13">
        <f t="shared" si="1"/>
        <v>0</v>
      </c>
      <c r="E10" s="13">
        <f t="shared" si="2"/>
        <v>0</v>
      </c>
      <c r="F10" s="13">
        <f t="shared" si="3"/>
        <v>0</v>
      </c>
      <c r="G10" s="13">
        <f t="shared" si="4"/>
        <v>0</v>
      </c>
      <c r="H10" s="13">
        <f t="shared" si="5"/>
        <v>0</v>
      </c>
      <c r="I10" s="14">
        <f t="shared" si="6"/>
        <v>0.6</v>
      </c>
      <c r="J10" s="11">
        <v>39</v>
      </c>
      <c r="K10" s="15">
        <v>1</v>
      </c>
      <c r="L10" s="16">
        <v>1</v>
      </c>
      <c r="M10" s="17">
        <v>0</v>
      </c>
      <c r="N10" s="15">
        <v>0</v>
      </c>
      <c r="O10" s="16">
        <v>0</v>
      </c>
      <c r="P10" s="17">
        <v>0</v>
      </c>
      <c r="Q10" s="15">
        <v>1</v>
      </c>
      <c r="R10" s="16">
        <v>1</v>
      </c>
      <c r="S10" s="17">
        <v>0</v>
      </c>
      <c r="T10" s="15">
        <v>1</v>
      </c>
      <c r="U10" s="16">
        <v>1</v>
      </c>
      <c r="V10" s="17">
        <v>0</v>
      </c>
      <c r="W10" s="15">
        <v>0</v>
      </c>
      <c r="X10" s="16">
        <v>0</v>
      </c>
      <c r="Y10" s="16">
        <v>0</v>
      </c>
      <c r="Z10" s="17">
        <v>0</v>
      </c>
      <c r="AA10" s="11" t="s">
        <v>25</v>
      </c>
    </row>
    <row r="11" spans="1:27" x14ac:dyDescent="0.2">
      <c r="A11" s="1">
        <v>8</v>
      </c>
      <c r="B11" s="11" t="s">
        <v>35</v>
      </c>
      <c r="C11" s="12">
        <f t="shared" si="0"/>
        <v>0</v>
      </c>
      <c r="D11" s="13">
        <f t="shared" si="1"/>
        <v>0</v>
      </c>
      <c r="E11" s="13">
        <f t="shared" si="2"/>
        <v>0</v>
      </c>
      <c r="F11" s="13">
        <f t="shared" si="3"/>
        <v>0</v>
      </c>
      <c r="G11" s="13">
        <f t="shared" si="4"/>
        <v>0</v>
      </c>
      <c r="H11" s="13">
        <f t="shared" si="5"/>
        <v>0</v>
      </c>
      <c r="I11" s="14">
        <f t="shared" si="6"/>
        <v>0.4</v>
      </c>
      <c r="J11" s="11">
        <v>34</v>
      </c>
      <c r="K11" s="15">
        <v>1</v>
      </c>
      <c r="L11" s="16">
        <v>1</v>
      </c>
      <c r="M11" s="17">
        <v>0</v>
      </c>
      <c r="N11" s="15">
        <v>0</v>
      </c>
      <c r="O11" s="16">
        <v>0</v>
      </c>
      <c r="P11" s="17">
        <v>0</v>
      </c>
      <c r="Q11" s="15">
        <v>0</v>
      </c>
      <c r="R11" s="16">
        <v>0</v>
      </c>
      <c r="S11" s="17">
        <v>0</v>
      </c>
      <c r="T11" s="15">
        <v>1</v>
      </c>
      <c r="U11" s="16">
        <v>1</v>
      </c>
      <c r="V11" s="17">
        <v>0</v>
      </c>
      <c r="W11" s="15">
        <v>0</v>
      </c>
      <c r="X11" s="16">
        <v>0</v>
      </c>
      <c r="Y11" s="16">
        <v>0</v>
      </c>
      <c r="Z11" s="17">
        <v>0</v>
      </c>
      <c r="AA11" s="11" t="s">
        <v>25</v>
      </c>
    </row>
    <row r="12" spans="1:27" x14ac:dyDescent="0.2">
      <c r="A12" s="1">
        <v>9</v>
      </c>
      <c r="B12" s="11" t="s">
        <v>36</v>
      </c>
      <c r="C12" s="12">
        <f t="shared" si="0"/>
        <v>0</v>
      </c>
      <c r="D12" s="13">
        <f t="shared" si="1"/>
        <v>0</v>
      </c>
      <c r="E12" s="13">
        <f t="shared" si="2"/>
        <v>0</v>
      </c>
      <c r="F12" s="13">
        <f t="shared" si="3"/>
        <v>0</v>
      </c>
      <c r="G12" s="13">
        <f t="shared" si="4"/>
        <v>0</v>
      </c>
      <c r="H12" s="13">
        <f t="shared" si="5"/>
        <v>0</v>
      </c>
      <c r="I12" s="14">
        <f t="shared" si="6"/>
        <v>0</v>
      </c>
      <c r="J12" s="11">
        <v>27</v>
      </c>
      <c r="K12" s="15">
        <v>0</v>
      </c>
      <c r="L12" s="16">
        <v>0</v>
      </c>
      <c r="M12" s="17">
        <v>0</v>
      </c>
      <c r="N12" s="15">
        <v>0</v>
      </c>
      <c r="O12" s="16">
        <v>0</v>
      </c>
      <c r="P12" s="17">
        <v>0</v>
      </c>
      <c r="Q12" s="15">
        <v>0</v>
      </c>
      <c r="R12" s="16">
        <v>0</v>
      </c>
      <c r="S12" s="17">
        <v>0</v>
      </c>
      <c r="T12" s="15">
        <v>0</v>
      </c>
      <c r="U12" s="16">
        <v>0</v>
      </c>
      <c r="V12" s="17">
        <v>0</v>
      </c>
      <c r="W12" s="15">
        <v>0</v>
      </c>
      <c r="X12" s="16">
        <v>0</v>
      </c>
      <c r="Y12" s="16">
        <v>0</v>
      </c>
      <c r="Z12" s="17">
        <v>0</v>
      </c>
      <c r="AA12" s="11" t="s">
        <v>37</v>
      </c>
    </row>
    <row r="13" spans="1:27" x14ac:dyDescent="0.2">
      <c r="A13" s="1">
        <v>10</v>
      </c>
      <c r="B13" s="11" t="s">
        <v>38</v>
      </c>
      <c r="C13" s="12">
        <f t="shared" si="0"/>
        <v>1.935483870967742E-2</v>
      </c>
      <c r="D13" s="13">
        <f t="shared" si="1"/>
        <v>3.2258064516129031E-2</v>
      </c>
      <c r="E13" s="13">
        <f t="shared" si="2"/>
        <v>0</v>
      </c>
      <c r="F13" s="13">
        <f t="shared" si="3"/>
        <v>3.2258064516129031E-2</v>
      </c>
      <c r="G13" s="13">
        <f t="shared" si="4"/>
        <v>3.2258064516129031E-2</v>
      </c>
      <c r="H13" s="13">
        <f t="shared" si="5"/>
        <v>0</v>
      </c>
      <c r="I13" s="14">
        <f t="shared" si="6"/>
        <v>0.6</v>
      </c>
      <c r="J13" s="11">
        <v>32</v>
      </c>
      <c r="K13" s="15">
        <v>2</v>
      </c>
      <c r="L13" s="16">
        <v>1</v>
      </c>
      <c r="M13" s="17">
        <v>1</v>
      </c>
      <c r="N13" s="15">
        <v>0</v>
      </c>
      <c r="O13" s="16">
        <v>0</v>
      </c>
      <c r="P13" s="17">
        <v>0</v>
      </c>
      <c r="Q13" s="15">
        <v>2</v>
      </c>
      <c r="R13" s="16">
        <v>1</v>
      </c>
      <c r="S13" s="17">
        <v>1</v>
      </c>
      <c r="T13" s="15">
        <v>2</v>
      </c>
      <c r="U13" s="16">
        <v>1</v>
      </c>
      <c r="V13" s="17">
        <v>1</v>
      </c>
      <c r="W13" s="15">
        <v>0</v>
      </c>
      <c r="X13" s="16">
        <v>0</v>
      </c>
      <c r="Y13" s="16">
        <v>0</v>
      </c>
      <c r="Z13" s="17">
        <v>0</v>
      </c>
      <c r="AA13" s="11" t="s">
        <v>39</v>
      </c>
    </row>
    <row r="14" spans="1:27" x14ac:dyDescent="0.2">
      <c r="A14" s="1">
        <v>11</v>
      </c>
      <c r="B14" s="11" t="s">
        <v>40</v>
      </c>
      <c r="C14" s="12">
        <f t="shared" si="0"/>
        <v>2.8571428571428571E-2</v>
      </c>
      <c r="D14" s="13">
        <f t="shared" si="1"/>
        <v>0.14285714285714285</v>
      </c>
      <c r="E14" s="13">
        <f t="shared" si="2"/>
        <v>0</v>
      </c>
      <c r="F14" s="13">
        <f t="shared" si="3"/>
        <v>0</v>
      </c>
      <c r="G14" s="13">
        <f t="shared" si="4"/>
        <v>0</v>
      </c>
      <c r="H14" s="13">
        <f t="shared" si="5"/>
        <v>0</v>
      </c>
      <c r="I14" s="14">
        <f t="shared" si="6"/>
        <v>0.4</v>
      </c>
      <c r="J14" s="11">
        <v>15</v>
      </c>
      <c r="K14" s="15">
        <v>3</v>
      </c>
      <c r="L14" s="16">
        <v>1</v>
      </c>
      <c r="M14" s="17">
        <v>2</v>
      </c>
      <c r="N14" s="15">
        <v>0</v>
      </c>
      <c r="O14" s="16">
        <v>0</v>
      </c>
      <c r="P14" s="17">
        <v>0</v>
      </c>
      <c r="Q14" s="15">
        <v>0</v>
      </c>
      <c r="R14" s="16">
        <v>0</v>
      </c>
      <c r="S14" s="17">
        <v>0</v>
      </c>
      <c r="T14" s="15">
        <v>1</v>
      </c>
      <c r="U14" s="16">
        <v>1</v>
      </c>
      <c r="V14" s="17">
        <v>0</v>
      </c>
      <c r="W14" s="15">
        <v>0</v>
      </c>
      <c r="X14" s="16">
        <v>0</v>
      </c>
      <c r="Y14" s="16">
        <v>0</v>
      </c>
      <c r="Z14" s="17">
        <v>0</v>
      </c>
      <c r="AA14" s="11" t="s">
        <v>25</v>
      </c>
    </row>
    <row r="15" spans="1:27" x14ac:dyDescent="0.2">
      <c r="A15" s="1">
        <v>12</v>
      </c>
      <c r="B15" s="11" t="s">
        <v>41</v>
      </c>
      <c r="C15" s="12">
        <f t="shared" si="0"/>
        <v>0.11475409836065573</v>
      </c>
      <c r="D15" s="13">
        <f t="shared" si="1"/>
        <v>0.16393442622950818</v>
      </c>
      <c r="E15" s="13">
        <f t="shared" si="2"/>
        <v>0</v>
      </c>
      <c r="F15" s="13">
        <f t="shared" si="3"/>
        <v>0</v>
      </c>
      <c r="G15" s="13">
        <f t="shared" si="4"/>
        <v>0.29508196721311475</v>
      </c>
      <c r="H15" s="13">
        <f t="shared" si="5"/>
        <v>0.11475409836065574</v>
      </c>
      <c r="I15" s="14">
        <f t="shared" si="6"/>
        <v>0.4</v>
      </c>
      <c r="J15" s="11">
        <v>62</v>
      </c>
      <c r="K15" s="15">
        <v>11</v>
      </c>
      <c r="L15" s="16">
        <v>1</v>
      </c>
      <c r="M15" s="17">
        <v>10</v>
      </c>
      <c r="N15" s="15">
        <v>0</v>
      </c>
      <c r="O15" s="16">
        <v>0</v>
      </c>
      <c r="P15" s="17">
        <v>0</v>
      </c>
      <c r="Q15" s="15">
        <v>0</v>
      </c>
      <c r="R15" s="16">
        <v>0</v>
      </c>
      <c r="S15" s="17">
        <v>0</v>
      </c>
      <c r="T15" s="15">
        <v>19</v>
      </c>
      <c r="U15" s="16">
        <v>1</v>
      </c>
      <c r="V15" s="17">
        <v>18</v>
      </c>
      <c r="W15" s="15">
        <v>7</v>
      </c>
      <c r="X15" s="16">
        <v>0</v>
      </c>
      <c r="Y15" s="16">
        <v>7</v>
      </c>
      <c r="Z15" s="17">
        <v>0</v>
      </c>
      <c r="AA15" s="11" t="s">
        <v>42</v>
      </c>
    </row>
    <row r="16" spans="1:27" x14ac:dyDescent="0.2">
      <c r="A16" s="1">
        <v>13</v>
      </c>
      <c r="B16" s="11" t="s">
        <v>43</v>
      </c>
      <c r="C16" s="12">
        <f t="shared" si="0"/>
        <v>3.2352941176470591E-2</v>
      </c>
      <c r="D16" s="13">
        <f t="shared" si="1"/>
        <v>0.16176470588235295</v>
      </c>
      <c r="E16" s="13">
        <f t="shared" si="2"/>
        <v>0</v>
      </c>
      <c r="F16" s="13">
        <f t="shared" si="3"/>
        <v>0</v>
      </c>
      <c r="G16" s="13">
        <f t="shared" si="4"/>
        <v>0</v>
      </c>
      <c r="H16" s="13">
        <f t="shared" si="5"/>
        <v>0</v>
      </c>
      <c r="I16" s="14">
        <f t="shared" si="6"/>
        <v>0.4</v>
      </c>
      <c r="J16" s="11">
        <v>69</v>
      </c>
      <c r="K16" s="15">
        <v>12</v>
      </c>
      <c r="L16" s="16">
        <v>1</v>
      </c>
      <c r="M16" s="17">
        <v>11</v>
      </c>
      <c r="N16" s="15">
        <v>0</v>
      </c>
      <c r="O16" s="16">
        <v>0</v>
      </c>
      <c r="P16" s="17">
        <v>0</v>
      </c>
      <c r="Q16" s="15">
        <v>1</v>
      </c>
      <c r="R16" s="16">
        <v>1</v>
      </c>
      <c r="S16" s="17">
        <v>0</v>
      </c>
      <c r="T16" s="15">
        <v>0</v>
      </c>
      <c r="U16" s="16">
        <v>0</v>
      </c>
      <c r="V16" s="17">
        <v>0</v>
      </c>
      <c r="W16" s="15">
        <v>0</v>
      </c>
      <c r="X16" s="16">
        <v>0</v>
      </c>
      <c r="Y16" s="16">
        <v>0</v>
      </c>
      <c r="Z16" s="17">
        <v>0</v>
      </c>
      <c r="AA16" s="11" t="s">
        <v>44</v>
      </c>
    </row>
    <row r="17" spans="1:27" x14ac:dyDescent="0.2">
      <c r="A17" s="1">
        <v>14</v>
      </c>
      <c r="B17" s="11" t="s">
        <v>45</v>
      </c>
      <c r="C17" s="12">
        <f t="shared" si="0"/>
        <v>0</v>
      </c>
      <c r="D17" s="13">
        <f t="shared" si="1"/>
        <v>0</v>
      </c>
      <c r="E17" s="13">
        <f t="shared" si="2"/>
        <v>0</v>
      </c>
      <c r="F17" s="13">
        <f t="shared" si="3"/>
        <v>0</v>
      </c>
      <c r="G17" s="13">
        <f t="shared" si="4"/>
        <v>0</v>
      </c>
      <c r="H17" s="13">
        <f t="shared" si="5"/>
        <v>0</v>
      </c>
      <c r="I17" s="14">
        <f t="shared" si="6"/>
        <v>0.2</v>
      </c>
      <c r="J17" s="11">
        <v>53</v>
      </c>
      <c r="K17" s="15">
        <v>0</v>
      </c>
      <c r="L17" s="16">
        <v>0</v>
      </c>
      <c r="M17" s="17">
        <v>0</v>
      </c>
      <c r="N17" s="15">
        <v>0</v>
      </c>
      <c r="O17" s="16">
        <v>0</v>
      </c>
      <c r="P17" s="17">
        <v>0</v>
      </c>
      <c r="Q17" s="15">
        <v>0</v>
      </c>
      <c r="R17" s="16">
        <v>0</v>
      </c>
      <c r="S17" s="17">
        <v>0</v>
      </c>
      <c r="T17" s="15">
        <v>1</v>
      </c>
      <c r="U17" s="16">
        <v>1</v>
      </c>
      <c r="V17" s="17">
        <v>0</v>
      </c>
      <c r="W17" s="15">
        <v>0</v>
      </c>
      <c r="X17" s="16">
        <v>0</v>
      </c>
      <c r="Y17" s="16">
        <v>0</v>
      </c>
      <c r="Z17" s="17">
        <v>0</v>
      </c>
      <c r="AA17" s="11" t="s">
        <v>25</v>
      </c>
    </row>
    <row r="18" spans="1:27" x14ac:dyDescent="0.2">
      <c r="A18" s="1">
        <v>15</v>
      </c>
      <c r="B18" s="11" t="s">
        <v>46</v>
      </c>
      <c r="C18" s="12">
        <f t="shared" si="0"/>
        <v>0</v>
      </c>
      <c r="D18" s="13">
        <f t="shared" si="1"/>
        <v>0</v>
      </c>
      <c r="E18" s="13">
        <f t="shared" si="2"/>
        <v>0</v>
      </c>
      <c r="F18" s="13">
        <f t="shared" si="3"/>
        <v>0</v>
      </c>
      <c r="G18" s="13">
        <f t="shared" si="4"/>
        <v>0</v>
      </c>
      <c r="H18" s="13">
        <f t="shared" si="5"/>
        <v>0</v>
      </c>
      <c r="I18" s="14">
        <f t="shared" si="6"/>
        <v>0.4</v>
      </c>
      <c r="J18" s="11">
        <v>9</v>
      </c>
      <c r="K18" s="15">
        <v>1</v>
      </c>
      <c r="L18" s="16">
        <v>1</v>
      </c>
      <c r="M18" s="17">
        <v>0</v>
      </c>
      <c r="N18" s="15">
        <v>0</v>
      </c>
      <c r="O18" s="16">
        <v>0</v>
      </c>
      <c r="P18" s="17">
        <v>0</v>
      </c>
      <c r="Q18" s="15">
        <v>0</v>
      </c>
      <c r="R18" s="16">
        <v>0</v>
      </c>
      <c r="S18" s="17">
        <v>0</v>
      </c>
      <c r="T18" s="15">
        <v>0</v>
      </c>
      <c r="U18" s="16">
        <v>0</v>
      </c>
      <c r="V18" s="17">
        <v>0</v>
      </c>
      <c r="W18" s="15">
        <v>1</v>
      </c>
      <c r="X18" s="16">
        <v>1</v>
      </c>
      <c r="Y18" s="16">
        <v>0</v>
      </c>
      <c r="Z18" s="17">
        <v>0</v>
      </c>
      <c r="AA18" s="11" t="s">
        <v>47</v>
      </c>
    </row>
    <row r="19" spans="1:27" x14ac:dyDescent="0.2">
      <c r="A19" s="1">
        <v>16</v>
      </c>
      <c r="B19" s="11" t="s">
        <v>48</v>
      </c>
      <c r="C19" s="12">
        <f t="shared" si="0"/>
        <v>0.31428571428571428</v>
      </c>
      <c r="D19" s="13">
        <f t="shared" si="1"/>
        <v>0.38095238095238093</v>
      </c>
      <c r="E19" s="13">
        <f t="shared" si="2"/>
        <v>0</v>
      </c>
      <c r="F19" s="13">
        <f t="shared" si="3"/>
        <v>0.38095238095238093</v>
      </c>
      <c r="G19" s="13">
        <f t="shared" si="4"/>
        <v>0.38095238095238093</v>
      </c>
      <c r="H19" s="13">
        <f t="shared" si="5"/>
        <v>0.42857142857142855</v>
      </c>
      <c r="I19" s="14">
        <f t="shared" si="6"/>
        <v>0.8</v>
      </c>
      <c r="J19" s="11">
        <v>22</v>
      </c>
      <c r="K19" s="15">
        <v>9</v>
      </c>
      <c r="L19" s="16">
        <v>1</v>
      </c>
      <c r="M19" s="17">
        <v>8</v>
      </c>
      <c r="N19" s="15">
        <v>0</v>
      </c>
      <c r="O19" s="16">
        <v>0</v>
      </c>
      <c r="P19" s="17">
        <v>0</v>
      </c>
      <c r="Q19" s="15">
        <v>9</v>
      </c>
      <c r="R19" s="16">
        <v>1</v>
      </c>
      <c r="S19" s="17">
        <v>8</v>
      </c>
      <c r="T19" s="15">
        <v>9</v>
      </c>
      <c r="U19" s="16">
        <v>1</v>
      </c>
      <c r="V19" s="17">
        <v>8</v>
      </c>
      <c r="W19" s="15">
        <v>10</v>
      </c>
      <c r="X19" s="16">
        <v>1</v>
      </c>
      <c r="Y19" s="16">
        <v>9</v>
      </c>
      <c r="Z19" s="17">
        <v>0</v>
      </c>
      <c r="AA19" s="11" t="s">
        <v>49</v>
      </c>
    </row>
    <row r="20" spans="1:27" x14ac:dyDescent="0.2">
      <c r="A20" s="1">
        <v>17</v>
      </c>
      <c r="B20" s="11" t="s">
        <v>50</v>
      </c>
      <c r="C20" s="12">
        <f t="shared" si="0"/>
        <v>0</v>
      </c>
      <c r="D20" s="13">
        <f t="shared" si="1"/>
        <v>0</v>
      </c>
      <c r="E20" s="13">
        <f t="shared" si="2"/>
        <v>0</v>
      </c>
      <c r="F20" s="13">
        <f t="shared" si="3"/>
        <v>0</v>
      </c>
      <c r="G20" s="13">
        <f t="shared" si="4"/>
        <v>0</v>
      </c>
      <c r="H20" s="13">
        <f t="shared" si="5"/>
        <v>0</v>
      </c>
      <c r="I20" s="14">
        <f t="shared" si="6"/>
        <v>0.4</v>
      </c>
      <c r="J20" s="11">
        <v>50</v>
      </c>
      <c r="K20" s="15">
        <v>1</v>
      </c>
      <c r="L20" s="16">
        <v>1</v>
      </c>
      <c r="M20" s="17">
        <v>0</v>
      </c>
      <c r="N20" s="15">
        <v>0</v>
      </c>
      <c r="O20" s="16">
        <v>0</v>
      </c>
      <c r="P20" s="17">
        <v>0</v>
      </c>
      <c r="Q20" s="15">
        <v>1</v>
      </c>
      <c r="R20" s="16">
        <v>1</v>
      </c>
      <c r="S20" s="17">
        <v>0</v>
      </c>
      <c r="T20" s="15">
        <v>0</v>
      </c>
      <c r="U20" s="16">
        <v>0</v>
      </c>
      <c r="V20" s="17">
        <v>0</v>
      </c>
      <c r="W20" s="15">
        <v>0</v>
      </c>
      <c r="X20" s="16">
        <v>0</v>
      </c>
      <c r="Y20" s="16">
        <v>0</v>
      </c>
      <c r="Z20" s="17">
        <v>0</v>
      </c>
      <c r="AA20" s="11" t="s">
        <v>25</v>
      </c>
    </row>
    <row r="21" spans="1:27" x14ac:dyDescent="0.2">
      <c r="A21" s="1">
        <v>18</v>
      </c>
      <c r="B21" s="11" t="s">
        <v>51</v>
      </c>
      <c r="C21" s="12">
        <f t="shared" si="0"/>
        <v>1.0256410256410256E-2</v>
      </c>
      <c r="D21" s="13">
        <f t="shared" si="1"/>
        <v>0</v>
      </c>
      <c r="E21" s="13">
        <f t="shared" si="2"/>
        <v>2.564102564102564E-2</v>
      </c>
      <c r="F21" s="13">
        <f t="shared" si="3"/>
        <v>0</v>
      </c>
      <c r="G21" s="13">
        <f t="shared" si="4"/>
        <v>2.564102564102564E-2</v>
      </c>
      <c r="H21" s="13">
        <f t="shared" si="5"/>
        <v>0</v>
      </c>
      <c r="I21" s="14">
        <f t="shared" si="6"/>
        <v>0.8</v>
      </c>
      <c r="J21" s="11">
        <v>40</v>
      </c>
      <c r="K21" s="15">
        <v>1</v>
      </c>
      <c r="L21" s="16">
        <v>1</v>
      </c>
      <c r="M21" s="17">
        <v>0</v>
      </c>
      <c r="N21" s="15">
        <v>2</v>
      </c>
      <c r="O21" s="16">
        <v>1</v>
      </c>
      <c r="P21" s="17">
        <v>1</v>
      </c>
      <c r="Q21" s="15">
        <v>1</v>
      </c>
      <c r="R21" s="16">
        <v>1</v>
      </c>
      <c r="S21" s="17">
        <v>0</v>
      </c>
      <c r="T21" s="15">
        <v>2</v>
      </c>
      <c r="U21" s="16">
        <v>1</v>
      </c>
      <c r="V21" s="17">
        <v>1</v>
      </c>
      <c r="W21" s="15">
        <v>0</v>
      </c>
      <c r="X21" s="16">
        <v>0</v>
      </c>
      <c r="Y21" s="16">
        <v>0</v>
      </c>
      <c r="Z21" s="17">
        <v>0</v>
      </c>
      <c r="AA21" s="11" t="s">
        <v>28</v>
      </c>
    </row>
    <row r="22" spans="1:27" x14ac:dyDescent="0.2">
      <c r="A22" s="1">
        <v>19</v>
      </c>
      <c r="B22" s="11" t="s">
        <v>52</v>
      </c>
      <c r="C22" s="12">
        <f t="shared" si="0"/>
        <v>1.8181818181818181E-2</v>
      </c>
      <c r="D22" s="13">
        <f t="shared" si="1"/>
        <v>0</v>
      </c>
      <c r="E22" s="13">
        <f t="shared" si="2"/>
        <v>0</v>
      </c>
      <c r="F22" s="13">
        <f t="shared" si="3"/>
        <v>0</v>
      </c>
      <c r="G22" s="13">
        <f t="shared" si="4"/>
        <v>9.0909090909090912E-2</v>
      </c>
      <c r="H22" s="13">
        <f t="shared" si="5"/>
        <v>0</v>
      </c>
      <c r="I22" s="14">
        <f t="shared" si="6"/>
        <v>0.7</v>
      </c>
      <c r="J22" s="11">
        <v>12</v>
      </c>
      <c r="K22" s="15">
        <v>1</v>
      </c>
      <c r="L22" s="16">
        <v>1</v>
      </c>
      <c r="M22" s="17">
        <v>0</v>
      </c>
      <c r="N22" s="15">
        <v>0</v>
      </c>
      <c r="O22" s="16">
        <v>0</v>
      </c>
      <c r="P22" s="17">
        <v>0</v>
      </c>
      <c r="Q22" s="15">
        <v>1</v>
      </c>
      <c r="R22" s="16">
        <v>1</v>
      </c>
      <c r="S22" s="17">
        <v>0</v>
      </c>
      <c r="T22" s="15">
        <v>2</v>
      </c>
      <c r="U22" s="16">
        <v>1</v>
      </c>
      <c r="V22" s="17">
        <v>1</v>
      </c>
      <c r="W22" s="15">
        <v>0.5</v>
      </c>
      <c r="X22" s="16">
        <v>0.5</v>
      </c>
      <c r="Y22" s="16">
        <v>0</v>
      </c>
      <c r="Z22" s="17">
        <v>0</v>
      </c>
      <c r="AA22" s="11" t="s">
        <v>28</v>
      </c>
    </row>
    <row r="23" spans="1:27" x14ac:dyDescent="0.2">
      <c r="A23" s="1">
        <v>20</v>
      </c>
      <c r="B23" s="11" t="s">
        <v>53</v>
      </c>
      <c r="C23" s="12">
        <f t="shared" si="0"/>
        <v>3.1034482758620689E-2</v>
      </c>
      <c r="D23" s="13">
        <f t="shared" si="1"/>
        <v>5.1724137931034482E-2</v>
      </c>
      <c r="E23" s="13">
        <f t="shared" si="2"/>
        <v>0</v>
      </c>
      <c r="F23" s="13">
        <f t="shared" si="3"/>
        <v>5.1724137931034482E-2</v>
      </c>
      <c r="G23" s="13">
        <f t="shared" si="4"/>
        <v>5.1724137931034482E-2</v>
      </c>
      <c r="H23" s="13">
        <f t="shared" si="5"/>
        <v>0</v>
      </c>
      <c r="I23" s="14">
        <f t="shared" si="6"/>
        <v>0.6</v>
      </c>
      <c r="J23" s="11">
        <v>59</v>
      </c>
      <c r="K23" s="15">
        <v>4</v>
      </c>
      <c r="L23" s="16">
        <v>1</v>
      </c>
      <c r="M23" s="17">
        <v>3</v>
      </c>
      <c r="N23" s="15">
        <v>0</v>
      </c>
      <c r="O23" s="16">
        <v>0</v>
      </c>
      <c r="P23" s="17">
        <v>0</v>
      </c>
      <c r="Q23" s="15">
        <v>4</v>
      </c>
      <c r="R23" s="16">
        <v>1</v>
      </c>
      <c r="S23" s="17">
        <v>3</v>
      </c>
      <c r="T23" s="15">
        <v>4</v>
      </c>
      <c r="U23" s="16">
        <v>1</v>
      </c>
      <c r="V23" s="17">
        <v>3</v>
      </c>
      <c r="W23" s="15">
        <v>0</v>
      </c>
      <c r="X23" s="16">
        <v>0</v>
      </c>
      <c r="Y23" s="16">
        <v>0</v>
      </c>
      <c r="Z23" s="17">
        <v>0</v>
      </c>
      <c r="AA23" s="11" t="s">
        <v>54</v>
      </c>
    </row>
    <row r="24" spans="1:27" x14ac:dyDescent="0.2">
      <c r="A24" s="1">
        <v>5</v>
      </c>
      <c r="B24" s="11" t="s">
        <v>55</v>
      </c>
      <c r="C24" s="12">
        <f t="shared" si="0"/>
        <v>1.7857142857142856E-2</v>
      </c>
      <c r="D24" s="13">
        <f t="shared" si="1"/>
        <v>3.5714285714285712E-2</v>
      </c>
      <c r="E24" s="13">
        <f t="shared" si="2"/>
        <v>1.7857142857142856E-2</v>
      </c>
      <c r="F24" s="13">
        <f t="shared" si="3"/>
        <v>1.7857142857142856E-2</v>
      </c>
      <c r="G24" s="13">
        <f t="shared" si="4"/>
        <v>1.7857142857142856E-2</v>
      </c>
      <c r="H24" s="13">
        <f t="shared" si="5"/>
        <v>0</v>
      </c>
      <c r="I24" s="14">
        <f t="shared" si="6"/>
        <v>0.5</v>
      </c>
      <c r="J24" s="11">
        <v>57</v>
      </c>
      <c r="K24" s="15">
        <v>3</v>
      </c>
      <c r="L24" s="16">
        <v>1</v>
      </c>
      <c r="M24" s="17">
        <v>2</v>
      </c>
      <c r="N24" s="15">
        <v>1</v>
      </c>
      <c r="O24" s="16">
        <v>0</v>
      </c>
      <c r="P24" s="17">
        <v>1</v>
      </c>
      <c r="Q24" s="15">
        <v>2</v>
      </c>
      <c r="R24" s="16">
        <v>1</v>
      </c>
      <c r="S24" s="17">
        <v>1</v>
      </c>
      <c r="T24" s="15">
        <v>1</v>
      </c>
      <c r="U24" s="16">
        <v>0</v>
      </c>
      <c r="V24" s="17">
        <v>1</v>
      </c>
      <c r="W24" s="15">
        <v>0.5</v>
      </c>
      <c r="X24" s="16">
        <v>0.5</v>
      </c>
      <c r="Y24" s="16">
        <v>0</v>
      </c>
      <c r="Z24" s="17">
        <v>0</v>
      </c>
      <c r="AA24" s="11" t="s">
        <v>44</v>
      </c>
    </row>
    <row r="25" spans="1:27" x14ac:dyDescent="0.2">
      <c r="A25" s="1">
        <v>22</v>
      </c>
      <c r="B25" s="11" t="s">
        <v>56</v>
      </c>
      <c r="C25" s="12">
        <f t="shared" si="0"/>
        <v>7.8651685393258432E-3</v>
      </c>
      <c r="D25" s="13">
        <f t="shared" si="1"/>
        <v>3.9325842696629212E-2</v>
      </c>
      <c r="E25" s="13">
        <f t="shared" si="2"/>
        <v>0</v>
      </c>
      <c r="F25" s="13">
        <f t="shared" si="3"/>
        <v>0</v>
      </c>
      <c r="G25" s="13">
        <f t="shared" si="4"/>
        <v>0</v>
      </c>
      <c r="H25" s="13">
        <f t="shared" si="5"/>
        <v>0</v>
      </c>
      <c r="I25" s="14">
        <f t="shared" si="6"/>
        <v>0.6</v>
      </c>
      <c r="J25" s="11">
        <v>90</v>
      </c>
      <c r="K25" s="15">
        <v>4.5</v>
      </c>
      <c r="L25" s="16">
        <v>1</v>
      </c>
      <c r="M25" s="17">
        <v>3.5</v>
      </c>
      <c r="N25" s="15">
        <v>0</v>
      </c>
      <c r="O25" s="16">
        <v>0</v>
      </c>
      <c r="P25" s="17">
        <v>0</v>
      </c>
      <c r="Q25" s="15">
        <v>1</v>
      </c>
      <c r="R25" s="16">
        <v>1</v>
      </c>
      <c r="S25" s="17">
        <v>0</v>
      </c>
      <c r="T25" s="15">
        <v>1</v>
      </c>
      <c r="U25" s="16">
        <v>1</v>
      </c>
      <c r="V25" s="17">
        <v>0</v>
      </c>
      <c r="W25" s="15">
        <v>0</v>
      </c>
      <c r="X25" s="16">
        <v>0</v>
      </c>
      <c r="Y25" s="16">
        <v>0</v>
      </c>
      <c r="Z25" s="17">
        <v>0</v>
      </c>
      <c r="AA25" s="11" t="s">
        <v>30</v>
      </c>
    </row>
    <row r="26" spans="1:27" x14ac:dyDescent="0.2">
      <c r="A26" s="1">
        <v>23</v>
      </c>
      <c r="B26" s="11" t="s">
        <v>57</v>
      </c>
      <c r="C26" s="12">
        <f t="shared" si="0"/>
        <v>8.9552238805970137E-3</v>
      </c>
      <c r="D26" s="13">
        <f t="shared" si="1"/>
        <v>2.9850746268656716E-2</v>
      </c>
      <c r="E26" s="13">
        <f t="shared" si="2"/>
        <v>1.4925373134328358E-2</v>
      </c>
      <c r="F26" s="13">
        <f t="shared" si="3"/>
        <v>0</v>
      </c>
      <c r="G26" s="13">
        <f t="shared" si="4"/>
        <v>0</v>
      </c>
      <c r="H26" s="13">
        <f t="shared" si="5"/>
        <v>0</v>
      </c>
      <c r="I26" s="14">
        <f t="shared" si="6"/>
        <v>0.4</v>
      </c>
      <c r="J26" s="11">
        <v>68</v>
      </c>
      <c r="K26" s="15">
        <v>3</v>
      </c>
      <c r="L26" s="16">
        <v>1</v>
      </c>
      <c r="M26" s="17">
        <v>2</v>
      </c>
      <c r="N26" s="15">
        <v>1</v>
      </c>
      <c r="O26" s="16">
        <v>0</v>
      </c>
      <c r="P26" s="17">
        <v>1</v>
      </c>
      <c r="Q26" s="15">
        <v>0</v>
      </c>
      <c r="R26" s="16">
        <v>0</v>
      </c>
      <c r="S26" s="17">
        <v>0</v>
      </c>
      <c r="T26" s="15">
        <v>1</v>
      </c>
      <c r="U26" s="16">
        <v>1</v>
      </c>
      <c r="V26" s="17">
        <v>0</v>
      </c>
      <c r="W26" s="15">
        <v>0</v>
      </c>
      <c r="X26" s="16">
        <v>0</v>
      </c>
      <c r="Y26" s="16">
        <v>0</v>
      </c>
      <c r="Z26" s="17">
        <v>0</v>
      </c>
      <c r="AA26" s="11" t="s">
        <v>30</v>
      </c>
    </row>
    <row r="27" spans="1:27" x14ac:dyDescent="0.2">
      <c r="A27" s="1">
        <v>24</v>
      </c>
      <c r="B27" s="11" t="s">
        <v>58</v>
      </c>
      <c r="C27" s="12">
        <f t="shared" si="0"/>
        <v>0</v>
      </c>
      <c r="D27" s="13">
        <f t="shared" si="1"/>
        <v>0</v>
      </c>
      <c r="E27" s="13">
        <f t="shared" si="2"/>
        <v>0</v>
      </c>
      <c r="F27" s="13">
        <f t="shared" si="3"/>
        <v>0</v>
      </c>
      <c r="G27" s="13">
        <f t="shared" si="4"/>
        <v>0</v>
      </c>
      <c r="H27" s="13">
        <f t="shared" si="5"/>
        <v>0</v>
      </c>
      <c r="I27" s="14">
        <f t="shared" si="6"/>
        <v>0.4</v>
      </c>
      <c r="J27" s="11">
        <v>17</v>
      </c>
      <c r="K27" s="15">
        <v>1</v>
      </c>
      <c r="L27" s="16">
        <v>1</v>
      </c>
      <c r="M27" s="17">
        <v>0</v>
      </c>
      <c r="N27" s="15">
        <v>0</v>
      </c>
      <c r="O27" s="16">
        <v>0</v>
      </c>
      <c r="P27" s="17">
        <v>0</v>
      </c>
      <c r="Q27" s="15">
        <v>0</v>
      </c>
      <c r="R27" s="16">
        <v>0</v>
      </c>
      <c r="S27" s="17">
        <v>0</v>
      </c>
      <c r="T27" s="15">
        <v>1</v>
      </c>
      <c r="U27" s="16">
        <v>1</v>
      </c>
      <c r="V27" s="17">
        <v>0</v>
      </c>
      <c r="W27" s="15">
        <v>0</v>
      </c>
      <c r="X27" s="16">
        <v>0</v>
      </c>
      <c r="Y27" s="16">
        <v>0</v>
      </c>
      <c r="Z27" s="17">
        <v>0</v>
      </c>
      <c r="AA27" s="11" t="s">
        <v>25</v>
      </c>
    </row>
    <row r="28" spans="1:27" x14ac:dyDescent="0.2">
      <c r="A28" s="1">
        <v>25</v>
      </c>
      <c r="B28" s="11" t="s">
        <v>59</v>
      </c>
      <c r="C28" s="12">
        <f t="shared" si="0"/>
        <v>0.12173913043478261</v>
      </c>
      <c r="D28" s="13">
        <f t="shared" si="1"/>
        <v>4.3478260869565216E-2</v>
      </c>
      <c r="E28" s="13">
        <f t="shared" si="2"/>
        <v>0.17391304347826086</v>
      </c>
      <c r="F28" s="13">
        <f t="shared" si="3"/>
        <v>0</v>
      </c>
      <c r="G28" s="13">
        <f t="shared" si="4"/>
        <v>8.6956521739130432E-2</v>
      </c>
      <c r="H28" s="13">
        <f t="shared" si="5"/>
        <v>0.30434782608695654</v>
      </c>
      <c r="I28" s="14">
        <f t="shared" si="6"/>
        <v>0.8</v>
      </c>
      <c r="J28" s="11">
        <v>24</v>
      </c>
      <c r="K28" s="15">
        <v>2</v>
      </c>
      <c r="L28" s="16">
        <v>1</v>
      </c>
      <c r="M28" s="17">
        <v>1</v>
      </c>
      <c r="N28" s="15">
        <v>5</v>
      </c>
      <c r="O28" s="16">
        <v>1</v>
      </c>
      <c r="P28" s="17">
        <v>4</v>
      </c>
      <c r="Q28" s="15">
        <v>0.5</v>
      </c>
      <c r="R28" s="16">
        <v>0.5</v>
      </c>
      <c r="S28" s="17">
        <v>0</v>
      </c>
      <c r="T28" s="15">
        <v>2.5</v>
      </c>
      <c r="U28" s="16">
        <v>0.5</v>
      </c>
      <c r="V28" s="17">
        <v>2</v>
      </c>
      <c r="W28" s="15">
        <v>8</v>
      </c>
      <c r="X28" s="16">
        <v>1</v>
      </c>
      <c r="Y28" s="16">
        <v>7</v>
      </c>
      <c r="Z28" s="17">
        <v>0</v>
      </c>
      <c r="AA28" s="11" t="s">
        <v>44</v>
      </c>
    </row>
    <row r="29" spans="1:27" x14ac:dyDescent="0.2">
      <c r="A29" s="1">
        <v>26</v>
      </c>
      <c r="B29" s="11" t="s">
        <v>60</v>
      </c>
      <c r="C29" s="12">
        <f t="shared" si="0"/>
        <v>0.22857142857142856</v>
      </c>
      <c r="D29" s="13">
        <f t="shared" si="1"/>
        <v>0.10714285714285714</v>
      </c>
      <c r="E29" s="13">
        <f t="shared" si="2"/>
        <v>0.10714285714285714</v>
      </c>
      <c r="F29" s="13">
        <f t="shared" si="3"/>
        <v>0</v>
      </c>
      <c r="G29" s="13">
        <f t="shared" si="4"/>
        <v>0.9285714285714286</v>
      </c>
      <c r="H29" s="13">
        <f t="shared" si="5"/>
        <v>0</v>
      </c>
      <c r="I29" s="14">
        <f t="shared" si="6"/>
        <v>0.4</v>
      </c>
      <c r="J29" s="11">
        <v>15</v>
      </c>
      <c r="K29" s="15">
        <v>2</v>
      </c>
      <c r="L29" s="16">
        <v>0.5</v>
      </c>
      <c r="M29" s="17">
        <v>1.5</v>
      </c>
      <c r="N29" s="15">
        <v>2</v>
      </c>
      <c r="O29" s="16">
        <v>0.5</v>
      </c>
      <c r="P29" s="17">
        <v>1.5</v>
      </c>
      <c r="Q29" s="15">
        <v>0</v>
      </c>
      <c r="R29" s="16">
        <v>0</v>
      </c>
      <c r="S29" s="17">
        <v>0</v>
      </c>
      <c r="T29" s="15">
        <v>14</v>
      </c>
      <c r="U29" s="16">
        <v>1</v>
      </c>
      <c r="V29" s="17">
        <v>13</v>
      </c>
      <c r="W29" s="15">
        <v>0</v>
      </c>
      <c r="X29" s="16">
        <v>0</v>
      </c>
      <c r="Y29" s="16">
        <v>0</v>
      </c>
      <c r="Z29" s="17">
        <v>0</v>
      </c>
      <c r="AA29" s="11" t="s">
        <v>39</v>
      </c>
    </row>
    <row r="30" spans="1:27" x14ac:dyDescent="0.2">
      <c r="A30" s="1">
        <v>27</v>
      </c>
      <c r="B30" s="11" t="s">
        <v>61</v>
      </c>
      <c r="C30" s="12">
        <f t="shared" si="0"/>
        <v>9.45945945945946E-3</v>
      </c>
      <c r="D30" s="13">
        <f t="shared" si="1"/>
        <v>4.0540540540540543E-2</v>
      </c>
      <c r="E30" s="13">
        <f t="shared" si="2"/>
        <v>0</v>
      </c>
      <c r="F30" s="13">
        <f t="shared" si="3"/>
        <v>6.7567567567567571E-3</v>
      </c>
      <c r="G30" s="13">
        <f t="shared" si="4"/>
        <v>0</v>
      </c>
      <c r="H30" s="13">
        <f t="shared" si="5"/>
        <v>0</v>
      </c>
      <c r="I30" s="14">
        <f t="shared" si="6"/>
        <v>0.5</v>
      </c>
      <c r="J30" s="11">
        <v>75</v>
      </c>
      <c r="K30" s="15">
        <v>4</v>
      </c>
      <c r="L30" s="16">
        <v>1</v>
      </c>
      <c r="M30" s="17">
        <v>3</v>
      </c>
      <c r="N30" s="15">
        <v>0</v>
      </c>
      <c r="O30" s="16">
        <v>0</v>
      </c>
      <c r="P30" s="17">
        <v>0</v>
      </c>
      <c r="Q30" s="15">
        <v>1</v>
      </c>
      <c r="R30" s="16">
        <v>0.5</v>
      </c>
      <c r="S30" s="17">
        <v>0.5</v>
      </c>
      <c r="T30" s="15">
        <v>1</v>
      </c>
      <c r="U30" s="16">
        <v>1</v>
      </c>
      <c r="V30" s="17">
        <v>0</v>
      </c>
      <c r="W30" s="15">
        <v>0</v>
      </c>
      <c r="X30" s="16">
        <v>0</v>
      </c>
      <c r="Y30" s="16">
        <v>0</v>
      </c>
      <c r="Z30" s="17">
        <v>0</v>
      </c>
      <c r="AA30" s="11" t="s">
        <v>62</v>
      </c>
    </row>
    <row r="31" spans="1:27" x14ac:dyDescent="0.2">
      <c r="A31" s="1">
        <v>8</v>
      </c>
      <c r="B31" s="11" t="s">
        <v>63</v>
      </c>
      <c r="C31" s="12">
        <f t="shared" si="0"/>
        <v>2.1999999999999999E-2</v>
      </c>
      <c r="D31" s="13">
        <f t="shared" si="1"/>
        <v>0.02</v>
      </c>
      <c r="E31" s="13">
        <f t="shared" si="2"/>
        <v>0.02</v>
      </c>
      <c r="F31" s="13">
        <f t="shared" si="3"/>
        <v>0.02</v>
      </c>
      <c r="G31" s="13">
        <f t="shared" si="4"/>
        <v>0.02</v>
      </c>
      <c r="H31" s="13">
        <f t="shared" si="5"/>
        <v>0.03</v>
      </c>
      <c r="I31" s="14">
        <f t="shared" si="6"/>
        <v>0.1</v>
      </c>
      <c r="J31" s="11">
        <v>51</v>
      </c>
      <c r="K31" s="15">
        <v>1</v>
      </c>
      <c r="L31" s="16">
        <v>0</v>
      </c>
      <c r="M31" s="17">
        <v>1</v>
      </c>
      <c r="N31" s="15">
        <v>1</v>
      </c>
      <c r="O31" s="16">
        <v>0</v>
      </c>
      <c r="P31" s="17">
        <v>1</v>
      </c>
      <c r="Q31" s="15">
        <v>1</v>
      </c>
      <c r="R31" s="16">
        <v>0</v>
      </c>
      <c r="S31" s="17">
        <v>1</v>
      </c>
      <c r="T31" s="15">
        <v>1</v>
      </c>
      <c r="U31" s="16">
        <v>0</v>
      </c>
      <c r="V31" s="17">
        <v>1</v>
      </c>
      <c r="W31" s="15">
        <v>2</v>
      </c>
      <c r="X31" s="16">
        <v>0.5</v>
      </c>
      <c r="Y31" s="16">
        <v>1.5</v>
      </c>
      <c r="Z31" s="17">
        <v>0</v>
      </c>
      <c r="AA31" s="11" t="s">
        <v>44</v>
      </c>
    </row>
    <row r="32" spans="1:27" x14ac:dyDescent="0.2">
      <c r="A32" s="1">
        <v>29</v>
      </c>
      <c r="B32" s="11" t="s">
        <v>64</v>
      </c>
      <c r="C32" s="12">
        <f t="shared" si="0"/>
        <v>0</v>
      </c>
      <c r="D32" s="13">
        <f t="shared" si="1"/>
        <v>0</v>
      </c>
      <c r="E32" s="13">
        <f t="shared" si="2"/>
        <v>0</v>
      </c>
      <c r="F32" s="13">
        <f t="shared" si="3"/>
        <v>0</v>
      </c>
      <c r="G32" s="13">
        <f t="shared" si="4"/>
        <v>0</v>
      </c>
      <c r="H32" s="13">
        <f t="shared" si="5"/>
        <v>0</v>
      </c>
      <c r="I32" s="14">
        <f t="shared" si="6"/>
        <v>0.3</v>
      </c>
      <c r="J32" s="11">
        <v>66</v>
      </c>
      <c r="K32" s="15">
        <v>0</v>
      </c>
      <c r="L32" s="16">
        <v>0</v>
      </c>
      <c r="M32" s="17">
        <v>0</v>
      </c>
      <c r="N32" s="15">
        <v>0</v>
      </c>
      <c r="O32" s="16">
        <v>0</v>
      </c>
      <c r="P32" s="17">
        <v>0</v>
      </c>
      <c r="Q32" s="15">
        <v>0</v>
      </c>
      <c r="R32" s="16">
        <v>0</v>
      </c>
      <c r="S32" s="17">
        <v>0</v>
      </c>
      <c r="T32" s="15">
        <v>1</v>
      </c>
      <c r="U32" s="16">
        <v>1</v>
      </c>
      <c r="V32" s="17">
        <v>0</v>
      </c>
      <c r="W32" s="15">
        <v>0.5</v>
      </c>
      <c r="X32" s="16">
        <v>0.5</v>
      </c>
      <c r="Y32" s="16">
        <v>0</v>
      </c>
      <c r="Z32" s="17">
        <v>0</v>
      </c>
      <c r="AA32" s="11" t="s">
        <v>44</v>
      </c>
    </row>
    <row r="33" spans="1:27" x14ac:dyDescent="0.2">
      <c r="A33" s="1">
        <v>30</v>
      </c>
      <c r="B33" s="11" t="s">
        <v>65</v>
      </c>
      <c r="C33" s="12">
        <f t="shared" si="0"/>
        <v>0</v>
      </c>
      <c r="D33" s="13">
        <f t="shared" si="1"/>
        <v>0</v>
      </c>
      <c r="E33" s="13">
        <f t="shared" si="2"/>
        <v>0</v>
      </c>
      <c r="F33" s="13">
        <f t="shared" si="3"/>
        <v>0</v>
      </c>
      <c r="G33" s="13">
        <f t="shared" si="4"/>
        <v>0</v>
      </c>
      <c r="H33" s="13">
        <f t="shared" si="5"/>
        <v>0</v>
      </c>
      <c r="I33" s="14">
        <f t="shared" si="6"/>
        <v>0.6</v>
      </c>
      <c r="J33" s="11">
        <v>46</v>
      </c>
      <c r="K33" s="15">
        <v>1</v>
      </c>
      <c r="L33" s="16">
        <v>1</v>
      </c>
      <c r="M33" s="17">
        <v>0</v>
      </c>
      <c r="N33" s="15">
        <v>0</v>
      </c>
      <c r="O33" s="16">
        <v>0</v>
      </c>
      <c r="P33" s="17">
        <v>0</v>
      </c>
      <c r="Q33" s="15">
        <v>1</v>
      </c>
      <c r="R33" s="16">
        <v>1</v>
      </c>
      <c r="S33" s="17">
        <v>0</v>
      </c>
      <c r="T33" s="15">
        <v>1</v>
      </c>
      <c r="U33" s="16">
        <v>1</v>
      </c>
      <c r="V33" s="17">
        <v>0</v>
      </c>
      <c r="W33" s="15">
        <v>0</v>
      </c>
      <c r="X33" s="16">
        <v>0</v>
      </c>
      <c r="Y33" s="16">
        <v>0</v>
      </c>
      <c r="Z33" s="17">
        <v>0</v>
      </c>
      <c r="AA33" s="11" t="s">
        <v>66</v>
      </c>
    </row>
    <row r="34" spans="1:27" x14ac:dyDescent="0.2">
      <c r="A34" s="1">
        <v>31</v>
      </c>
      <c r="B34" s="11" t="s">
        <v>67</v>
      </c>
      <c r="C34" s="12">
        <f t="shared" si="0"/>
        <v>2.3076923076923078E-2</v>
      </c>
      <c r="D34" s="13">
        <f t="shared" si="1"/>
        <v>0</v>
      </c>
      <c r="E34" s="13">
        <f t="shared" si="2"/>
        <v>0</v>
      </c>
      <c r="F34" s="13">
        <f t="shared" si="3"/>
        <v>0</v>
      </c>
      <c r="G34" s="13">
        <f t="shared" si="4"/>
        <v>0</v>
      </c>
      <c r="H34" s="13">
        <f t="shared" si="5"/>
        <v>0.11538461538461539</v>
      </c>
      <c r="I34" s="14">
        <f t="shared" si="6"/>
        <v>0.6</v>
      </c>
      <c r="J34" s="11">
        <v>40</v>
      </c>
      <c r="K34" s="15">
        <v>1</v>
      </c>
      <c r="L34" s="16">
        <v>1</v>
      </c>
      <c r="M34" s="17">
        <v>0</v>
      </c>
      <c r="N34" s="15">
        <v>1</v>
      </c>
      <c r="O34" s="16">
        <v>1</v>
      </c>
      <c r="P34" s="17">
        <v>0</v>
      </c>
      <c r="Q34" s="15">
        <v>0</v>
      </c>
      <c r="R34" s="16">
        <v>0</v>
      </c>
      <c r="S34" s="17">
        <v>0</v>
      </c>
      <c r="T34" s="15">
        <v>1</v>
      </c>
      <c r="U34" s="16">
        <v>1</v>
      </c>
      <c r="V34" s="17">
        <v>0</v>
      </c>
      <c r="W34" s="15">
        <v>4.5</v>
      </c>
      <c r="X34" s="16">
        <v>0</v>
      </c>
      <c r="Y34" s="16">
        <v>4.5</v>
      </c>
      <c r="Z34" s="17">
        <v>0</v>
      </c>
      <c r="AA34" s="11" t="s">
        <v>25</v>
      </c>
    </row>
    <row r="35" spans="1:27" x14ac:dyDescent="0.2">
      <c r="A35" s="1">
        <v>32</v>
      </c>
      <c r="B35" s="11" t="s">
        <v>68</v>
      </c>
      <c r="C35" s="12">
        <f t="shared" si="0"/>
        <v>1.6666666666666666E-2</v>
      </c>
      <c r="D35" s="13">
        <f t="shared" si="1"/>
        <v>0</v>
      </c>
      <c r="E35" s="13">
        <f t="shared" si="2"/>
        <v>0</v>
      </c>
      <c r="F35" s="13">
        <f t="shared" si="3"/>
        <v>0</v>
      </c>
      <c r="G35" s="13">
        <f t="shared" si="4"/>
        <v>8.3333333333333329E-2</v>
      </c>
      <c r="H35" s="13">
        <f t="shared" si="5"/>
        <v>0</v>
      </c>
      <c r="I35" s="14">
        <f t="shared" si="6"/>
        <v>1</v>
      </c>
      <c r="J35" s="11">
        <v>13</v>
      </c>
      <c r="K35" s="15">
        <v>1</v>
      </c>
      <c r="L35" s="16">
        <v>1</v>
      </c>
      <c r="M35" s="17">
        <v>0</v>
      </c>
      <c r="N35" s="15">
        <v>1</v>
      </c>
      <c r="O35" s="16">
        <v>1</v>
      </c>
      <c r="P35" s="17">
        <v>0</v>
      </c>
      <c r="Q35" s="15">
        <v>1</v>
      </c>
      <c r="R35" s="16">
        <v>1</v>
      </c>
      <c r="S35" s="17">
        <v>0</v>
      </c>
      <c r="T35" s="15">
        <v>2</v>
      </c>
      <c r="U35" s="16">
        <v>1</v>
      </c>
      <c r="V35" s="17">
        <v>1</v>
      </c>
      <c r="W35" s="15">
        <v>1</v>
      </c>
      <c r="X35" s="16">
        <v>1</v>
      </c>
      <c r="Y35" s="16">
        <v>0</v>
      </c>
      <c r="Z35" s="17">
        <v>0</v>
      </c>
      <c r="AA35" s="11" t="s">
        <v>28</v>
      </c>
    </row>
    <row r="36" spans="1:27" x14ac:dyDescent="0.2">
      <c r="A36" s="1">
        <v>33</v>
      </c>
      <c r="B36" s="11" t="s">
        <v>69</v>
      </c>
      <c r="C36" s="12">
        <f t="shared" si="0"/>
        <v>0</v>
      </c>
      <c r="D36" s="13">
        <f t="shared" si="1"/>
        <v>0</v>
      </c>
      <c r="E36" s="13">
        <f t="shared" si="2"/>
        <v>0</v>
      </c>
      <c r="F36" s="13">
        <f t="shared" si="3"/>
        <v>0</v>
      </c>
      <c r="G36" s="13">
        <f t="shared" si="4"/>
        <v>0</v>
      </c>
      <c r="H36" s="13">
        <f t="shared" si="5"/>
        <v>0</v>
      </c>
      <c r="I36" s="14">
        <f t="shared" si="6"/>
        <v>0.6</v>
      </c>
      <c r="J36" s="11">
        <v>4</v>
      </c>
      <c r="K36" s="15">
        <v>1</v>
      </c>
      <c r="L36" s="16">
        <v>1</v>
      </c>
      <c r="M36" s="17">
        <v>0</v>
      </c>
      <c r="N36" s="15">
        <v>1</v>
      </c>
      <c r="O36" s="16">
        <v>1</v>
      </c>
      <c r="P36" s="17">
        <v>0</v>
      </c>
      <c r="Q36" s="15">
        <v>0</v>
      </c>
      <c r="R36" s="16">
        <v>0</v>
      </c>
      <c r="S36" s="17">
        <v>0</v>
      </c>
      <c r="T36" s="15">
        <v>1</v>
      </c>
      <c r="U36" s="16">
        <v>1</v>
      </c>
      <c r="V36" s="17">
        <v>0</v>
      </c>
      <c r="W36" s="15">
        <v>0</v>
      </c>
      <c r="X36" s="16">
        <v>0</v>
      </c>
      <c r="Y36" s="16">
        <v>0</v>
      </c>
      <c r="Z36" s="17">
        <v>0</v>
      </c>
      <c r="AA36" s="11" t="s">
        <v>28</v>
      </c>
    </row>
    <row r="37" spans="1:27" x14ac:dyDescent="0.2">
      <c r="A37" s="1">
        <v>34</v>
      </c>
      <c r="B37" s="11" t="s">
        <v>70</v>
      </c>
      <c r="C37" s="12">
        <f t="shared" si="0"/>
        <v>0</v>
      </c>
      <c r="D37" s="13">
        <f t="shared" si="1"/>
        <v>0</v>
      </c>
      <c r="E37" s="13">
        <f t="shared" si="2"/>
        <v>0</v>
      </c>
      <c r="F37" s="13">
        <f t="shared" si="3"/>
        <v>0</v>
      </c>
      <c r="G37" s="13">
        <f t="shared" si="4"/>
        <v>0</v>
      </c>
      <c r="H37" s="13">
        <f t="shared" si="5"/>
        <v>0</v>
      </c>
      <c r="I37" s="14">
        <f t="shared" si="6"/>
        <v>0.4</v>
      </c>
      <c r="J37" s="11">
        <v>90</v>
      </c>
      <c r="K37" s="15">
        <v>0</v>
      </c>
      <c r="L37" s="16">
        <v>0</v>
      </c>
      <c r="M37" s="17">
        <v>0</v>
      </c>
      <c r="N37" s="15">
        <v>0</v>
      </c>
      <c r="O37" s="16">
        <v>0</v>
      </c>
      <c r="P37" s="17">
        <v>0</v>
      </c>
      <c r="Q37" s="15">
        <v>1</v>
      </c>
      <c r="R37" s="16">
        <v>1</v>
      </c>
      <c r="S37" s="17">
        <v>0</v>
      </c>
      <c r="T37" s="15">
        <v>1</v>
      </c>
      <c r="U37" s="16">
        <v>1</v>
      </c>
      <c r="V37" s="17">
        <v>0</v>
      </c>
      <c r="W37" s="15">
        <v>0</v>
      </c>
      <c r="X37" s="16">
        <v>0</v>
      </c>
      <c r="Y37" s="16">
        <v>0</v>
      </c>
      <c r="Z37" s="17">
        <v>0</v>
      </c>
      <c r="AA37" s="11" t="s">
        <v>25</v>
      </c>
    </row>
    <row r="38" spans="1:27" x14ac:dyDescent="0.2">
      <c r="A38" s="1">
        <v>35</v>
      </c>
      <c r="B38" s="11" t="s">
        <v>71</v>
      </c>
      <c r="C38" s="12">
        <f t="shared" si="0"/>
        <v>0</v>
      </c>
      <c r="D38" s="13">
        <f t="shared" si="1"/>
        <v>0</v>
      </c>
      <c r="E38" s="13">
        <f t="shared" si="2"/>
        <v>0</v>
      </c>
      <c r="F38" s="13">
        <f t="shared" si="3"/>
        <v>0</v>
      </c>
      <c r="G38" s="13">
        <f t="shared" si="4"/>
        <v>0</v>
      </c>
      <c r="H38" s="13">
        <f t="shared" si="5"/>
        <v>0</v>
      </c>
      <c r="I38" s="14">
        <f t="shared" si="6"/>
        <v>0.2</v>
      </c>
      <c r="J38" s="11">
        <v>97</v>
      </c>
      <c r="K38" s="15">
        <v>0</v>
      </c>
      <c r="L38" s="16">
        <v>0</v>
      </c>
      <c r="M38" s="17">
        <v>0</v>
      </c>
      <c r="N38" s="15">
        <v>0</v>
      </c>
      <c r="O38" s="16">
        <v>0</v>
      </c>
      <c r="P38" s="17">
        <v>0</v>
      </c>
      <c r="Q38" s="15">
        <v>0</v>
      </c>
      <c r="R38" s="16">
        <v>0</v>
      </c>
      <c r="S38" s="17">
        <v>0</v>
      </c>
      <c r="T38" s="15">
        <v>1</v>
      </c>
      <c r="U38" s="16">
        <v>1</v>
      </c>
      <c r="V38" s="17">
        <v>0</v>
      </c>
      <c r="W38" s="15">
        <v>0</v>
      </c>
      <c r="X38" s="16">
        <v>0</v>
      </c>
      <c r="Y38" s="16">
        <v>0</v>
      </c>
      <c r="Z38" s="17">
        <v>0</v>
      </c>
      <c r="AA38" s="11" t="s">
        <v>25</v>
      </c>
    </row>
    <row r="39" spans="1:27" x14ac:dyDescent="0.2">
      <c r="A39" s="1">
        <v>36</v>
      </c>
      <c r="B39" s="11" t="s">
        <v>72</v>
      </c>
      <c r="C39" s="12">
        <f t="shared" si="0"/>
        <v>0</v>
      </c>
      <c r="D39" s="13">
        <f t="shared" si="1"/>
        <v>0</v>
      </c>
      <c r="E39" s="13">
        <f t="shared" si="2"/>
        <v>0</v>
      </c>
      <c r="F39" s="13">
        <f t="shared" si="3"/>
        <v>0</v>
      </c>
      <c r="G39" s="13">
        <f t="shared" si="4"/>
        <v>0</v>
      </c>
      <c r="H39" s="13">
        <f t="shared" si="5"/>
        <v>0</v>
      </c>
      <c r="I39" s="14">
        <f t="shared" si="6"/>
        <v>0.8</v>
      </c>
      <c r="J39" s="11">
        <v>18</v>
      </c>
      <c r="K39" s="15">
        <v>1</v>
      </c>
      <c r="L39" s="16">
        <v>1</v>
      </c>
      <c r="M39" s="17">
        <v>0</v>
      </c>
      <c r="N39" s="15">
        <v>1</v>
      </c>
      <c r="O39" s="16">
        <v>1</v>
      </c>
      <c r="P39" s="17">
        <v>0</v>
      </c>
      <c r="Q39" s="15">
        <v>1</v>
      </c>
      <c r="R39" s="16">
        <v>1</v>
      </c>
      <c r="S39" s="17">
        <v>0</v>
      </c>
      <c r="T39" s="15">
        <v>1</v>
      </c>
      <c r="U39" s="16">
        <v>1</v>
      </c>
      <c r="V39" s="17">
        <v>0</v>
      </c>
      <c r="W39" s="15">
        <v>0</v>
      </c>
      <c r="X39" s="16">
        <v>0</v>
      </c>
      <c r="Y39" s="16">
        <v>0</v>
      </c>
      <c r="Z39" s="17">
        <v>0</v>
      </c>
      <c r="AA39" s="11" t="s">
        <v>73</v>
      </c>
    </row>
    <row r="40" spans="1:27" x14ac:dyDescent="0.2">
      <c r="A40" s="1">
        <v>37</v>
      </c>
      <c r="B40" s="11" t="s">
        <v>74</v>
      </c>
      <c r="C40" s="12">
        <f t="shared" si="0"/>
        <v>0.2</v>
      </c>
      <c r="D40" s="13">
        <f t="shared" si="1"/>
        <v>0</v>
      </c>
      <c r="E40" s="13">
        <f t="shared" si="2"/>
        <v>0</v>
      </c>
      <c r="F40" s="13">
        <f t="shared" si="3"/>
        <v>0</v>
      </c>
      <c r="G40" s="13">
        <f t="shared" si="4"/>
        <v>0</v>
      </c>
      <c r="H40" s="13">
        <f t="shared" si="5"/>
        <v>1</v>
      </c>
      <c r="I40" s="14">
        <f t="shared" si="6"/>
        <v>0.8</v>
      </c>
      <c r="J40" s="11">
        <v>52</v>
      </c>
      <c r="K40" s="15">
        <v>1</v>
      </c>
      <c r="L40" s="16">
        <v>1</v>
      </c>
      <c r="M40" s="17">
        <v>0</v>
      </c>
      <c r="N40" s="15">
        <v>0</v>
      </c>
      <c r="O40" s="16">
        <v>0</v>
      </c>
      <c r="P40" s="17">
        <v>0</v>
      </c>
      <c r="Q40" s="15">
        <v>1</v>
      </c>
      <c r="R40" s="16">
        <v>1</v>
      </c>
      <c r="S40" s="17">
        <v>0</v>
      </c>
      <c r="T40" s="15">
        <v>1</v>
      </c>
      <c r="U40" s="16">
        <v>1</v>
      </c>
      <c r="V40" s="17">
        <v>0</v>
      </c>
      <c r="W40" s="15">
        <v>52</v>
      </c>
      <c r="X40" s="16">
        <v>1</v>
      </c>
      <c r="Y40" s="16">
        <v>51</v>
      </c>
      <c r="Z40" s="17">
        <v>0</v>
      </c>
      <c r="AA40" s="11" t="s">
        <v>25</v>
      </c>
    </row>
    <row r="41" spans="1:27" x14ac:dyDescent="0.2">
      <c r="A41" s="1">
        <v>38</v>
      </c>
      <c r="B41" s="11" t="s">
        <v>75</v>
      </c>
      <c r="C41" s="12">
        <f t="shared" si="0"/>
        <v>0</v>
      </c>
      <c r="D41" s="13">
        <f t="shared" si="1"/>
        <v>0</v>
      </c>
      <c r="E41" s="13">
        <f t="shared" si="2"/>
        <v>0</v>
      </c>
      <c r="F41" s="13">
        <f t="shared" si="3"/>
        <v>0</v>
      </c>
      <c r="G41" s="13">
        <f t="shared" si="4"/>
        <v>0</v>
      </c>
      <c r="H41" s="13">
        <f t="shared" si="5"/>
        <v>0</v>
      </c>
      <c r="I41" s="14">
        <f t="shared" si="6"/>
        <v>0.3</v>
      </c>
      <c r="J41" s="11">
        <v>35</v>
      </c>
      <c r="K41" s="15">
        <v>0</v>
      </c>
      <c r="L41" s="16">
        <v>0</v>
      </c>
      <c r="M41" s="17">
        <v>0</v>
      </c>
      <c r="N41" s="15">
        <v>0</v>
      </c>
      <c r="O41" s="16">
        <v>0</v>
      </c>
      <c r="P41" s="17">
        <v>0</v>
      </c>
      <c r="Q41" s="15">
        <v>0</v>
      </c>
      <c r="R41" s="16">
        <v>0</v>
      </c>
      <c r="S41" s="17">
        <v>0</v>
      </c>
      <c r="T41" s="15">
        <v>1</v>
      </c>
      <c r="U41" s="16">
        <v>1</v>
      </c>
      <c r="V41" s="17">
        <v>0</v>
      </c>
      <c r="W41" s="15">
        <v>0.5</v>
      </c>
      <c r="X41" s="16">
        <v>0.5</v>
      </c>
      <c r="Y41" s="16">
        <v>0</v>
      </c>
      <c r="Z41" s="17">
        <v>0</v>
      </c>
      <c r="AA41" s="11" t="s">
        <v>25</v>
      </c>
    </row>
    <row r="42" spans="1:27" x14ac:dyDescent="0.2">
      <c r="A42" s="1">
        <v>39</v>
      </c>
      <c r="B42" s="11" t="s">
        <v>76</v>
      </c>
      <c r="C42" s="12">
        <f t="shared" si="0"/>
        <v>6.0000000000000012E-2</v>
      </c>
      <c r="D42" s="13">
        <f t="shared" si="1"/>
        <v>0.1</v>
      </c>
      <c r="E42" s="13">
        <f t="shared" si="2"/>
        <v>0</v>
      </c>
      <c r="F42" s="13">
        <f t="shared" si="3"/>
        <v>0.1</v>
      </c>
      <c r="G42" s="13">
        <f t="shared" si="4"/>
        <v>0.1</v>
      </c>
      <c r="H42" s="13">
        <f t="shared" si="5"/>
        <v>0</v>
      </c>
      <c r="I42" s="14">
        <f t="shared" si="6"/>
        <v>0.4</v>
      </c>
      <c r="J42" s="11">
        <v>11</v>
      </c>
      <c r="K42" s="15">
        <v>2</v>
      </c>
      <c r="L42" s="16">
        <v>1</v>
      </c>
      <c r="M42" s="17">
        <v>1</v>
      </c>
      <c r="N42" s="15">
        <v>0</v>
      </c>
      <c r="O42" s="16">
        <v>0</v>
      </c>
      <c r="P42" s="17">
        <v>0</v>
      </c>
      <c r="Q42" s="15">
        <v>1</v>
      </c>
      <c r="R42" s="16">
        <v>0</v>
      </c>
      <c r="S42" s="17">
        <v>1</v>
      </c>
      <c r="T42" s="15">
        <v>2</v>
      </c>
      <c r="U42" s="16">
        <v>1</v>
      </c>
      <c r="V42" s="17">
        <v>1</v>
      </c>
      <c r="W42" s="15">
        <v>0</v>
      </c>
      <c r="X42" s="16">
        <v>0</v>
      </c>
      <c r="Y42" s="16">
        <v>0</v>
      </c>
      <c r="Z42" s="17">
        <v>0</v>
      </c>
      <c r="AA42" s="11" t="s">
        <v>39</v>
      </c>
    </row>
    <row r="43" spans="1:27" x14ac:dyDescent="0.2">
      <c r="A43" s="1">
        <v>40</v>
      </c>
      <c r="B43" s="11" t="s">
        <v>77</v>
      </c>
      <c r="C43" s="12">
        <f t="shared" si="0"/>
        <v>5.5172413793103448E-2</v>
      </c>
      <c r="D43" s="13">
        <f t="shared" si="1"/>
        <v>0.20689655172413793</v>
      </c>
      <c r="E43" s="13">
        <f t="shared" si="2"/>
        <v>3.4482758620689655E-2</v>
      </c>
      <c r="F43" s="13">
        <f t="shared" si="3"/>
        <v>0</v>
      </c>
      <c r="G43" s="13">
        <f t="shared" si="4"/>
        <v>3.4482758620689655E-2</v>
      </c>
      <c r="H43" s="13">
        <f t="shared" si="5"/>
        <v>0</v>
      </c>
      <c r="I43" s="14">
        <f t="shared" si="6"/>
        <v>0.6</v>
      </c>
      <c r="J43" s="11">
        <v>30</v>
      </c>
      <c r="K43" s="15">
        <v>7</v>
      </c>
      <c r="L43" s="16">
        <v>1</v>
      </c>
      <c r="M43" s="17">
        <v>6</v>
      </c>
      <c r="N43" s="15">
        <v>1</v>
      </c>
      <c r="O43" s="16">
        <v>0</v>
      </c>
      <c r="P43" s="17">
        <v>1</v>
      </c>
      <c r="Q43" s="15">
        <v>1</v>
      </c>
      <c r="R43" s="16">
        <v>1</v>
      </c>
      <c r="S43" s="17">
        <v>0</v>
      </c>
      <c r="T43" s="15">
        <v>2</v>
      </c>
      <c r="U43" s="16">
        <v>1</v>
      </c>
      <c r="V43" s="17">
        <v>1</v>
      </c>
      <c r="W43" s="15">
        <v>0</v>
      </c>
      <c r="X43" s="16">
        <v>0</v>
      </c>
      <c r="Y43" s="16">
        <v>0</v>
      </c>
      <c r="Z43" s="17">
        <v>0</v>
      </c>
      <c r="AA43" s="11" t="s">
        <v>25</v>
      </c>
    </row>
    <row r="44" spans="1:27" x14ac:dyDescent="0.2">
      <c r="A44" s="1">
        <v>41</v>
      </c>
      <c r="B44" s="11" t="s">
        <v>78</v>
      </c>
      <c r="C44" s="12">
        <f t="shared" si="0"/>
        <v>3.6363636363636364E-3</v>
      </c>
      <c r="D44" s="13">
        <f t="shared" si="1"/>
        <v>0</v>
      </c>
      <c r="E44" s="13">
        <f t="shared" si="2"/>
        <v>1.8181818181818181E-2</v>
      </c>
      <c r="F44" s="13">
        <f t="shared" si="3"/>
        <v>0</v>
      </c>
      <c r="G44" s="13">
        <f t="shared" si="4"/>
        <v>0</v>
      </c>
      <c r="H44" s="13">
        <f t="shared" si="5"/>
        <v>0</v>
      </c>
      <c r="I44" s="14">
        <f t="shared" si="6"/>
        <v>0.6</v>
      </c>
      <c r="J44" s="11">
        <v>56</v>
      </c>
      <c r="K44" s="15">
        <v>1</v>
      </c>
      <c r="L44" s="16">
        <v>1</v>
      </c>
      <c r="M44" s="17">
        <v>0</v>
      </c>
      <c r="N44" s="15">
        <v>1</v>
      </c>
      <c r="O44" s="16">
        <v>0</v>
      </c>
      <c r="P44" s="17">
        <v>1</v>
      </c>
      <c r="Q44" s="15">
        <v>1</v>
      </c>
      <c r="R44" s="16">
        <v>1</v>
      </c>
      <c r="S44" s="17">
        <v>0</v>
      </c>
      <c r="T44" s="15">
        <v>1</v>
      </c>
      <c r="U44" s="16">
        <v>1</v>
      </c>
      <c r="V44" s="17">
        <v>0</v>
      </c>
      <c r="W44" s="15">
        <v>0</v>
      </c>
      <c r="X44" s="16">
        <v>0</v>
      </c>
      <c r="Y44" s="16">
        <v>0</v>
      </c>
      <c r="Z44" s="17">
        <v>0</v>
      </c>
      <c r="AA44" s="11" t="s">
        <v>79</v>
      </c>
    </row>
    <row r="45" spans="1:27" x14ac:dyDescent="0.2">
      <c r="A45" s="1">
        <v>42</v>
      </c>
      <c r="B45" s="11" t="s">
        <v>80</v>
      </c>
      <c r="C45" s="12">
        <f t="shared" si="0"/>
        <v>5.6410256410256411E-2</v>
      </c>
      <c r="D45" s="13">
        <f t="shared" si="1"/>
        <v>0.25641025641025639</v>
      </c>
      <c r="E45" s="13">
        <f t="shared" si="2"/>
        <v>2.564102564102564E-2</v>
      </c>
      <c r="F45" s="13">
        <f t="shared" si="3"/>
        <v>0</v>
      </c>
      <c r="G45" s="13">
        <f t="shared" si="4"/>
        <v>0</v>
      </c>
      <c r="H45" s="13">
        <f t="shared" si="5"/>
        <v>0</v>
      </c>
      <c r="I45" s="14">
        <f t="shared" si="6"/>
        <v>0.4</v>
      </c>
      <c r="J45" s="11">
        <v>40</v>
      </c>
      <c r="K45" s="15">
        <v>11</v>
      </c>
      <c r="L45" s="16">
        <v>1</v>
      </c>
      <c r="M45" s="17">
        <v>10</v>
      </c>
      <c r="N45" s="15">
        <v>1</v>
      </c>
      <c r="O45" s="16">
        <v>0</v>
      </c>
      <c r="P45" s="17">
        <v>1</v>
      </c>
      <c r="Q45" s="15">
        <v>0</v>
      </c>
      <c r="R45" s="16">
        <v>0</v>
      </c>
      <c r="S45" s="17">
        <v>0</v>
      </c>
      <c r="T45" s="15">
        <v>1</v>
      </c>
      <c r="U45" s="16">
        <v>1</v>
      </c>
      <c r="V45" s="17">
        <v>0</v>
      </c>
      <c r="W45" s="15">
        <v>0</v>
      </c>
      <c r="X45" s="16">
        <v>0</v>
      </c>
      <c r="Y45" s="16">
        <v>0</v>
      </c>
      <c r="Z45" s="17">
        <v>0</v>
      </c>
      <c r="AA45" s="11" t="s">
        <v>30</v>
      </c>
    </row>
    <row r="46" spans="1:27" x14ac:dyDescent="0.2">
      <c r="A46" s="1">
        <v>43</v>
      </c>
      <c r="B46" s="11" t="s">
        <v>81</v>
      </c>
      <c r="C46" s="12">
        <f t="shared" si="0"/>
        <v>7.692307692307691E-3</v>
      </c>
      <c r="D46" s="13">
        <f t="shared" si="1"/>
        <v>2.564102564102564E-2</v>
      </c>
      <c r="E46" s="13">
        <f t="shared" si="2"/>
        <v>6.41025641025641E-3</v>
      </c>
      <c r="F46" s="13">
        <f t="shared" si="3"/>
        <v>0</v>
      </c>
      <c r="G46" s="13">
        <f t="shared" si="4"/>
        <v>0</v>
      </c>
      <c r="H46" s="13">
        <f t="shared" si="5"/>
        <v>6.41025641025641E-3</v>
      </c>
      <c r="I46" s="14">
        <f t="shared" si="6"/>
        <v>0.5</v>
      </c>
      <c r="J46" s="11">
        <v>79</v>
      </c>
      <c r="K46" s="15">
        <v>3</v>
      </c>
      <c r="L46" s="16">
        <v>1</v>
      </c>
      <c r="M46" s="17">
        <v>2</v>
      </c>
      <c r="N46" s="15">
        <v>0.5</v>
      </c>
      <c r="O46" s="16">
        <v>0</v>
      </c>
      <c r="P46" s="17">
        <v>0.5</v>
      </c>
      <c r="Q46" s="15">
        <v>0</v>
      </c>
      <c r="R46" s="16">
        <v>0</v>
      </c>
      <c r="S46" s="17">
        <v>0</v>
      </c>
      <c r="T46" s="15">
        <v>1</v>
      </c>
      <c r="U46" s="16">
        <v>1</v>
      </c>
      <c r="V46" s="17">
        <v>0</v>
      </c>
      <c r="W46" s="15">
        <v>1</v>
      </c>
      <c r="X46" s="16">
        <v>0.5</v>
      </c>
      <c r="Y46" s="16">
        <v>0.5</v>
      </c>
      <c r="Z46" s="17">
        <v>0</v>
      </c>
      <c r="AA46" s="11" t="s">
        <v>44</v>
      </c>
    </row>
    <row r="47" spans="1:27" x14ac:dyDescent="0.2">
      <c r="A47" s="1">
        <v>44</v>
      </c>
      <c r="B47" s="11" t="s">
        <v>82</v>
      </c>
      <c r="C47" s="12">
        <f t="shared" si="0"/>
        <v>0.15384615384615385</v>
      </c>
      <c r="D47" s="13">
        <f t="shared" si="1"/>
        <v>0.38461538461538464</v>
      </c>
      <c r="E47" s="13">
        <f t="shared" si="2"/>
        <v>0.38461538461538464</v>
      </c>
      <c r="F47" s="13">
        <f t="shared" si="3"/>
        <v>0</v>
      </c>
      <c r="G47" s="13">
        <f t="shared" si="4"/>
        <v>0</v>
      </c>
      <c r="H47" s="13">
        <f t="shared" si="5"/>
        <v>0</v>
      </c>
      <c r="I47" s="14">
        <f t="shared" si="6"/>
        <v>0.6</v>
      </c>
      <c r="J47" s="11">
        <v>14</v>
      </c>
      <c r="K47" s="15">
        <v>6</v>
      </c>
      <c r="L47" s="16">
        <v>1</v>
      </c>
      <c r="M47" s="17">
        <v>5</v>
      </c>
      <c r="N47" s="15">
        <v>6</v>
      </c>
      <c r="O47" s="16">
        <v>1</v>
      </c>
      <c r="P47" s="17">
        <v>5</v>
      </c>
      <c r="Q47" s="15">
        <v>0</v>
      </c>
      <c r="R47" s="16">
        <v>0</v>
      </c>
      <c r="S47" s="17">
        <v>0</v>
      </c>
      <c r="T47" s="15">
        <v>1</v>
      </c>
      <c r="U47" s="16">
        <v>1</v>
      </c>
      <c r="V47" s="17">
        <v>0</v>
      </c>
      <c r="W47" s="15">
        <v>0</v>
      </c>
      <c r="X47" s="16">
        <v>0</v>
      </c>
      <c r="Y47" s="16">
        <v>0</v>
      </c>
      <c r="Z47" s="17">
        <v>0</v>
      </c>
      <c r="AA47" s="11" t="s">
        <v>30</v>
      </c>
    </row>
    <row r="48" spans="1:27" x14ac:dyDescent="0.2">
      <c r="A48" s="1">
        <v>45</v>
      </c>
      <c r="B48" s="11" t="s">
        <v>83</v>
      </c>
      <c r="C48" s="12">
        <f t="shared" si="0"/>
        <v>1.111111111111111E-2</v>
      </c>
      <c r="D48" s="13">
        <f t="shared" si="1"/>
        <v>5.5555555555555552E-2</v>
      </c>
      <c r="E48" s="13">
        <f t="shared" si="2"/>
        <v>0</v>
      </c>
      <c r="F48" s="13">
        <f t="shared" si="3"/>
        <v>0</v>
      </c>
      <c r="G48" s="13">
        <f t="shared" si="4"/>
        <v>0</v>
      </c>
      <c r="H48" s="13">
        <f t="shared" si="5"/>
        <v>0</v>
      </c>
      <c r="I48" s="14">
        <f t="shared" si="6"/>
        <v>0.7</v>
      </c>
      <c r="J48" s="11">
        <v>10</v>
      </c>
      <c r="K48" s="15">
        <v>1</v>
      </c>
      <c r="L48" s="16">
        <v>0.5</v>
      </c>
      <c r="M48" s="17">
        <v>0.5</v>
      </c>
      <c r="N48" s="15">
        <v>1</v>
      </c>
      <c r="O48" s="16">
        <v>1</v>
      </c>
      <c r="P48" s="17">
        <v>0</v>
      </c>
      <c r="Q48" s="15">
        <v>1</v>
      </c>
      <c r="R48" s="16">
        <v>1</v>
      </c>
      <c r="S48" s="17">
        <v>0</v>
      </c>
      <c r="T48" s="15">
        <v>0</v>
      </c>
      <c r="U48" s="16">
        <v>0</v>
      </c>
      <c r="V48" s="17">
        <v>0</v>
      </c>
      <c r="W48" s="15">
        <v>1</v>
      </c>
      <c r="X48" s="16">
        <v>1</v>
      </c>
      <c r="Y48" s="16">
        <v>0</v>
      </c>
      <c r="Z48" s="17">
        <v>0</v>
      </c>
      <c r="AA48" s="11" t="s">
        <v>84</v>
      </c>
    </row>
    <row r="49" spans="1:27" x14ac:dyDescent="0.2">
      <c r="A49" s="1">
        <v>46</v>
      </c>
      <c r="B49" s="11" t="s">
        <v>85</v>
      </c>
      <c r="C49" s="12">
        <f t="shared" si="0"/>
        <v>3.0769230769230771E-2</v>
      </c>
      <c r="D49" s="13">
        <f t="shared" si="1"/>
        <v>7.6923076923076927E-2</v>
      </c>
      <c r="E49" s="13">
        <f t="shared" si="2"/>
        <v>7.6923076923076927E-2</v>
      </c>
      <c r="F49" s="13">
        <f t="shared" si="3"/>
        <v>0</v>
      </c>
      <c r="G49" s="13">
        <f t="shared" si="4"/>
        <v>0</v>
      </c>
      <c r="H49" s="13">
        <f t="shared" si="5"/>
        <v>0</v>
      </c>
      <c r="I49" s="14">
        <f t="shared" si="6"/>
        <v>0.4</v>
      </c>
      <c r="J49" s="11">
        <v>27</v>
      </c>
      <c r="K49" s="15">
        <v>3</v>
      </c>
      <c r="L49" s="16">
        <v>1</v>
      </c>
      <c r="M49" s="17">
        <v>2</v>
      </c>
      <c r="N49" s="15">
        <v>3</v>
      </c>
      <c r="O49" s="16">
        <v>1</v>
      </c>
      <c r="P49" s="17">
        <v>2</v>
      </c>
      <c r="Q49" s="15">
        <v>0</v>
      </c>
      <c r="R49" s="16">
        <v>0</v>
      </c>
      <c r="S49" s="17">
        <v>0</v>
      </c>
      <c r="T49" s="15">
        <v>0</v>
      </c>
      <c r="U49" s="16">
        <v>0</v>
      </c>
      <c r="V49" s="17">
        <v>0</v>
      </c>
      <c r="W49" s="15">
        <v>0</v>
      </c>
      <c r="X49" s="16">
        <v>0</v>
      </c>
      <c r="Y49" s="16">
        <v>0</v>
      </c>
      <c r="Z49" s="17">
        <v>0</v>
      </c>
      <c r="AA49" s="11" t="s">
        <v>62</v>
      </c>
    </row>
    <row r="50" spans="1:27" x14ac:dyDescent="0.2">
      <c r="A50" s="1">
        <v>47</v>
      </c>
      <c r="B50" s="11" t="s">
        <v>86</v>
      </c>
      <c r="C50" s="12">
        <f t="shared" si="0"/>
        <v>5.7142857142857141E-2</v>
      </c>
      <c r="D50" s="13">
        <f t="shared" si="1"/>
        <v>8.5714285714285715E-2</v>
      </c>
      <c r="E50" s="13">
        <f t="shared" si="2"/>
        <v>0.2</v>
      </c>
      <c r="F50" s="13">
        <f t="shared" si="3"/>
        <v>0</v>
      </c>
      <c r="G50" s="13">
        <f t="shared" si="4"/>
        <v>0</v>
      </c>
      <c r="H50" s="13">
        <f t="shared" si="5"/>
        <v>0</v>
      </c>
      <c r="I50" s="14">
        <f t="shared" si="6"/>
        <v>0.4</v>
      </c>
      <c r="J50" s="11">
        <v>36</v>
      </c>
      <c r="K50" s="15">
        <v>4</v>
      </c>
      <c r="L50" s="16">
        <v>1</v>
      </c>
      <c r="M50" s="17">
        <v>3</v>
      </c>
      <c r="N50" s="15">
        <v>8</v>
      </c>
      <c r="O50" s="16">
        <v>1</v>
      </c>
      <c r="P50" s="17">
        <v>7</v>
      </c>
      <c r="Q50" s="15">
        <v>0</v>
      </c>
      <c r="R50" s="16">
        <v>0</v>
      </c>
      <c r="S50" s="17">
        <v>0</v>
      </c>
      <c r="T50" s="15">
        <v>0</v>
      </c>
      <c r="U50" s="16">
        <v>0</v>
      </c>
      <c r="V50" s="17">
        <v>0</v>
      </c>
      <c r="W50" s="15">
        <v>0</v>
      </c>
      <c r="X50" s="16">
        <v>0</v>
      </c>
      <c r="Y50" s="16">
        <v>0</v>
      </c>
      <c r="Z50" s="17">
        <v>0</v>
      </c>
      <c r="AA50" s="11" t="s">
        <v>87</v>
      </c>
    </row>
    <row r="51" spans="1:27" x14ac:dyDescent="0.2">
      <c r="A51" s="1">
        <v>48</v>
      </c>
      <c r="B51" s="11" t="s">
        <v>88</v>
      </c>
      <c r="C51" s="12">
        <f t="shared" si="0"/>
        <v>0.21757624398073835</v>
      </c>
      <c r="D51" s="13">
        <f t="shared" si="1"/>
        <v>5.6179775280898875E-3</v>
      </c>
      <c r="E51" s="13">
        <f t="shared" si="2"/>
        <v>5.6179775280898875E-3</v>
      </c>
      <c r="F51" s="13">
        <f t="shared" si="3"/>
        <v>5.6179775280898875E-3</v>
      </c>
      <c r="G51" s="13">
        <f t="shared" si="4"/>
        <v>0.10674157303370786</v>
      </c>
      <c r="H51" s="13">
        <f t="shared" si="5"/>
        <v>0.9642857142857143</v>
      </c>
      <c r="I51" s="14">
        <f t="shared" si="6"/>
        <v>0.9</v>
      </c>
      <c r="J51" s="11">
        <v>90</v>
      </c>
      <c r="K51" s="15">
        <v>1</v>
      </c>
      <c r="L51" s="16">
        <v>0.5</v>
      </c>
      <c r="M51" s="17">
        <v>0.5</v>
      </c>
      <c r="N51" s="15">
        <v>1.5</v>
      </c>
      <c r="O51" s="16">
        <v>1</v>
      </c>
      <c r="P51" s="17">
        <v>0.5</v>
      </c>
      <c r="Q51" s="15">
        <v>1.5</v>
      </c>
      <c r="R51" s="16">
        <v>1</v>
      </c>
      <c r="S51" s="17">
        <v>0.5</v>
      </c>
      <c r="T51" s="15">
        <v>10.5</v>
      </c>
      <c r="U51" s="16">
        <v>1</v>
      </c>
      <c r="V51" s="17">
        <v>9.5</v>
      </c>
      <c r="W51" s="15">
        <v>28</v>
      </c>
      <c r="X51" s="16">
        <v>1</v>
      </c>
      <c r="Y51" s="16">
        <v>27</v>
      </c>
      <c r="Z51" s="17">
        <v>61</v>
      </c>
      <c r="AA51" s="11" t="s">
        <v>87</v>
      </c>
    </row>
    <row r="52" spans="1:27" x14ac:dyDescent="0.2">
      <c r="A52" s="1">
        <v>49</v>
      </c>
      <c r="B52" s="11" t="s">
        <v>89</v>
      </c>
      <c r="C52" s="12">
        <f t="shared" si="0"/>
        <v>3.5416666666666666E-2</v>
      </c>
      <c r="D52" s="13">
        <f t="shared" si="1"/>
        <v>0.16666666666666666</v>
      </c>
      <c r="E52" s="13">
        <f t="shared" si="2"/>
        <v>0</v>
      </c>
      <c r="F52" s="13">
        <f t="shared" si="3"/>
        <v>0</v>
      </c>
      <c r="G52" s="13">
        <f t="shared" si="4"/>
        <v>0</v>
      </c>
      <c r="H52" s="13">
        <f t="shared" si="5"/>
        <v>1.0416666666666666E-2</v>
      </c>
      <c r="I52" s="14">
        <f t="shared" si="6"/>
        <v>1</v>
      </c>
      <c r="J52" s="11">
        <v>49</v>
      </c>
      <c r="K52" s="15">
        <v>9</v>
      </c>
      <c r="L52" s="16">
        <v>1</v>
      </c>
      <c r="M52" s="17">
        <v>8</v>
      </c>
      <c r="N52" s="15">
        <v>1</v>
      </c>
      <c r="O52" s="16">
        <v>1</v>
      </c>
      <c r="P52" s="17">
        <v>0</v>
      </c>
      <c r="Q52" s="15">
        <v>1</v>
      </c>
      <c r="R52" s="16">
        <v>1</v>
      </c>
      <c r="S52" s="17">
        <v>0</v>
      </c>
      <c r="T52" s="15">
        <v>1</v>
      </c>
      <c r="U52" s="16">
        <v>1</v>
      </c>
      <c r="V52" s="17">
        <v>0</v>
      </c>
      <c r="W52" s="15">
        <v>1.5</v>
      </c>
      <c r="X52" s="16">
        <v>1</v>
      </c>
      <c r="Y52" s="16">
        <v>0.5</v>
      </c>
      <c r="Z52" s="17">
        <v>0</v>
      </c>
      <c r="AA52" s="11" t="s">
        <v>25</v>
      </c>
    </row>
    <row r="53" spans="1:27" x14ac:dyDescent="0.2">
      <c r="A53" s="1">
        <v>50</v>
      </c>
      <c r="B53" s="11" t="s">
        <v>90</v>
      </c>
      <c r="C53" s="12">
        <f t="shared" si="0"/>
        <v>0</v>
      </c>
      <c r="D53" s="13">
        <f t="shared" si="1"/>
        <v>0</v>
      </c>
      <c r="E53" s="13">
        <f t="shared" si="2"/>
        <v>0</v>
      </c>
      <c r="F53" s="13">
        <f t="shared" si="3"/>
        <v>0</v>
      </c>
      <c r="G53" s="13">
        <f t="shared" si="4"/>
        <v>0</v>
      </c>
      <c r="H53" s="13">
        <f t="shared" si="5"/>
        <v>0</v>
      </c>
      <c r="I53" s="14">
        <f t="shared" si="6"/>
        <v>0.4</v>
      </c>
      <c r="J53" s="11">
        <v>84</v>
      </c>
      <c r="K53" s="15">
        <v>1</v>
      </c>
      <c r="L53" s="16">
        <v>1</v>
      </c>
      <c r="M53" s="17">
        <v>0</v>
      </c>
      <c r="N53" s="15">
        <v>0</v>
      </c>
      <c r="O53" s="16">
        <v>0</v>
      </c>
      <c r="P53" s="17">
        <v>0</v>
      </c>
      <c r="Q53" s="15">
        <v>0</v>
      </c>
      <c r="R53" s="16">
        <v>0</v>
      </c>
      <c r="S53" s="17">
        <v>0</v>
      </c>
      <c r="T53" s="15">
        <v>1</v>
      </c>
      <c r="U53" s="16">
        <v>1</v>
      </c>
      <c r="V53" s="17">
        <v>0</v>
      </c>
      <c r="W53" s="15">
        <v>0</v>
      </c>
      <c r="X53" s="16">
        <v>0</v>
      </c>
      <c r="Y53" s="16">
        <v>0</v>
      </c>
      <c r="Z53" s="17">
        <v>0</v>
      </c>
      <c r="AA53" s="11" t="s">
        <v>91</v>
      </c>
    </row>
    <row r="54" spans="1:27" x14ac:dyDescent="0.2">
      <c r="A54" s="1">
        <v>51</v>
      </c>
      <c r="B54" s="11" t="s">
        <v>92</v>
      </c>
      <c r="C54" s="12">
        <f t="shared" si="0"/>
        <v>5.6818181818181809E-2</v>
      </c>
      <c r="D54" s="13">
        <f t="shared" si="1"/>
        <v>0.125</v>
      </c>
      <c r="E54" s="13">
        <f t="shared" si="2"/>
        <v>7.9545454545454544E-2</v>
      </c>
      <c r="F54" s="13">
        <f t="shared" si="3"/>
        <v>0</v>
      </c>
      <c r="G54" s="13">
        <f t="shared" si="4"/>
        <v>7.9545454545454544E-2</v>
      </c>
      <c r="H54" s="13">
        <f t="shared" si="5"/>
        <v>0</v>
      </c>
      <c r="I54" s="14">
        <f t="shared" si="6"/>
        <v>0.8</v>
      </c>
      <c r="J54" s="11">
        <v>45</v>
      </c>
      <c r="K54" s="15">
        <v>6.5</v>
      </c>
      <c r="L54" s="16">
        <v>1</v>
      </c>
      <c r="M54" s="17">
        <v>5.5</v>
      </c>
      <c r="N54" s="15">
        <v>3.5</v>
      </c>
      <c r="O54" s="16">
        <v>0</v>
      </c>
      <c r="P54" s="17">
        <v>3.5</v>
      </c>
      <c r="Q54" s="15">
        <v>1</v>
      </c>
      <c r="R54" s="16">
        <v>1</v>
      </c>
      <c r="S54" s="17">
        <v>0</v>
      </c>
      <c r="T54" s="15">
        <v>4.5</v>
      </c>
      <c r="U54" s="16">
        <v>1</v>
      </c>
      <c r="V54" s="17">
        <v>3.5</v>
      </c>
      <c r="W54" s="15">
        <v>1</v>
      </c>
      <c r="X54" s="16">
        <v>1</v>
      </c>
      <c r="Y54" s="16">
        <v>0</v>
      </c>
      <c r="Z54" s="17">
        <v>0</v>
      </c>
      <c r="AA54" s="11" t="s">
        <v>62</v>
      </c>
    </row>
    <row r="55" spans="1:27" x14ac:dyDescent="0.2">
      <c r="A55" s="1">
        <v>52</v>
      </c>
      <c r="B55" s="11" t="s">
        <v>93</v>
      </c>
      <c r="C55" s="12">
        <f t="shared" si="0"/>
        <v>0</v>
      </c>
      <c r="D55" s="13">
        <f t="shared" si="1"/>
        <v>0</v>
      </c>
      <c r="E55" s="13">
        <f t="shared" si="2"/>
        <v>0</v>
      </c>
      <c r="F55" s="13">
        <f t="shared" si="3"/>
        <v>0</v>
      </c>
      <c r="G55" s="13">
        <f t="shared" si="4"/>
        <v>0</v>
      </c>
      <c r="H55" s="13">
        <f t="shared" si="5"/>
        <v>0</v>
      </c>
      <c r="I55" s="14">
        <f t="shared" si="6"/>
        <v>0.6</v>
      </c>
      <c r="J55" s="11">
        <v>130</v>
      </c>
      <c r="K55" s="15">
        <v>1</v>
      </c>
      <c r="L55" s="16">
        <v>1</v>
      </c>
      <c r="M55" s="17">
        <v>0</v>
      </c>
      <c r="N55" s="15">
        <v>0</v>
      </c>
      <c r="O55" s="16">
        <v>0</v>
      </c>
      <c r="P55" s="17">
        <v>0</v>
      </c>
      <c r="Q55" s="15">
        <v>1</v>
      </c>
      <c r="R55" s="16">
        <v>1</v>
      </c>
      <c r="S55" s="17">
        <v>0</v>
      </c>
      <c r="T55" s="15">
        <v>1</v>
      </c>
      <c r="U55" s="16">
        <v>1</v>
      </c>
      <c r="V55" s="17">
        <v>0</v>
      </c>
      <c r="W55" s="15">
        <v>0</v>
      </c>
      <c r="X55" s="16">
        <v>0</v>
      </c>
      <c r="Y55" s="16">
        <v>0</v>
      </c>
      <c r="Z55" s="17">
        <v>0</v>
      </c>
      <c r="AA55" s="11" t="s">
        <v>25</v>
      </c>
    </row>
    <row r="56" spans="1:27" x14ac:dyDescent="0.2">
      <c r="A56" s="1">
        <v>53</v>
      </c>
      <c r="B56" s="11" t="s">
        <v>94</v>
      </c>
      <c r="C56" s="12">
        <f t="shared" si="0"/>
        <v>0</v>
      </c>
      <c r="D56" s="13">
        <f t="shared" si="1"/>
        <v>0</v>
      </c>
      <c r="E56" s="13">
        <f t="shared" si="2"/>
        <v>0</v>
      </c>
      <c r="F56" s="13">
        <f t="shared" si="3"/>
        <v>0</v>
      </c>
      <c r="G56" s="13">
        <f t="shared" si="4"/>
        <v>0</v>
      </c>
      <c r="H56" s="13">
        <f t="shared" si="5"/>
        <v>0</v>
      </c>
      <c r="I56" s="14">
        <f t="shared" si="6"/>
        <v>0.6</v>
      </c>
      <c r="J56" s="11">
        <v>29</v>
      </c>
      <c r="K56" s="15">
        <v>1</v>
      </c>
      <c r="L56" s="16">
        <v>1</v>
      </c>
      <c r="M56" s="17">
        <v>0</v>
      </c>
      <c r="N56" s="15">
        <v>0</v>
      </c>
      <c r="O56" s="16">
        <v>0</v>
      </c>
      <c r="P56" s="17">
        <v>0</v>
      </c>
      <c r="Q56" s="15">
        <v>1</v>
      </c>
      <c r="R56" s="16">
        <v>1</v>
      </c>
      <c r="S56" s="17">
        <v>0</v>
      </c>
      <c r="T56" s="15">
        <v>1</v>
      </c>
      <c r="U56" s="16">
        <v>1</v>
      </c>
      <c r="V56" s="17">
        <v>0</v>
      </c>
      <c r="W56" s="15">
        <v>0</v>
      </c>
      <c r="X56" s="16">
        <v>0</v>
      </c>
      <c r="Y56" s="16">
        <v>0</v>
      </c>
      <c r="Z56" s="17">
        <v>0</v>
      </c>
      <c r="AA56" s="11" t="s">
        <v>25</v>
      </c>
    </row>
    <row r="57" spans="1:27" x14ac:dyDescent="0.2">
      <c r="A57" s="1">
        <v>12</v>
      </c>
      <c r="B57" s="11" t="s">
        <v>95</v>
      </c>
      <c r="C57" s="12">
        <f t="shared" si="0"/>
        <v>0.10526315789473684</v>
      </c>
      <c r="D57" s="13">
        <f t="shared" si="1"/>
        <v>2.6315789473684209E-2</v>
      </c>
      <c r="E57" s="13">
        <f t="shared" si="2"/>
        <v>0</v>
      </c>
      <c r="F57" s="13">
        <f t="shared" si="3"/>
        <v>0</v>
      </c>
      <c r="G57" s="13">
        <f t="shared" si="4"/>
        <v>0</v>
      </c>
      <c r="H57" s="13">
        <f t="shared" si="5"/>
        <v>0.5</v>
      </c>
      <c r="I57" s="14">
        <f t="shared" si="6"/>
        <v>0.5</v>
      </c>
      <c r="J57" s="11">
        <v>77</v>
      </c>
      <c r="K57" s="15">
        <v>3</v>
      </c>
      <c r="L57" s="16">
        <v>1</v>
      </c>
      <c r="M57" s="17">
        <v>2</v>
      </c>
      <c r="N57" s="15">
        <v>0</v>
      </c>
      <c r="O57" s="16">
        <v>0</v>
      </c>
      <c r="P57" s="17">
        <v>0</v>
      </c>
      <c r="Q57" s="15">
        <v>0</v>
      </c>
      <c r="R57" s="16">
        <v>0</v>
      </c>
      <c r="S57" s="17">
        <v>0</v>
      </c>
      <c r="T57" s="15">
        <v>1</v>
      </c>
      <c r="U57" s="16">
        <v>1</v>
      </c>
      <c r="V57" s="17">
        <v>0</v>
      </c>
      <c r="W57" s="15">
        <v>13.5</v>
      </c>
      <c r="X57" s="16">
        <v>0.5</v>
      </c>
      <c r="Y57" s="16">
        <v>13</v>
      </c>
      <c r="Z57" s="17">
        <v>50</v>
      </c>
      <c r="AA57" s="11" t="s">
        <v>44</v>
      </c>
    </row>
    <row r="58" spans="1:27" x14ac:dyDescent="0.2">
      <c r="A58" s="1">
        <v>55</v>
      </c>
      <c r="B58" s="11" t="s">
        <v>96</v>
      </c>
      <c r="C58" s="12">
        <f t="shared" si="0"/>
        <v>0</v>
      </c>
      <c r="D58" s="13">
        <f t="shared" si="1"/>
        <v>0</v>
      </c>
      <c r="E58" s="13">
        <f t="shared" si="2"/>
        <v>0</v>
      </c>
      <c r="F58" s="13">
        <f t="shared" si="3"/>
        <v>0</v>
      </c>
      <c r="G58" s="13">
        <f t="shared" si="4"/>
        <v>0</v>
      </c>
      <c r="H58" s="13">
        <f t="shared" si="5"/>
        <v>0</v>
      </c>
      <c r="I58" s="14">
        <f t="shared" si="6"/>
        <v>0.4</v>
      </c>
      <c r="J58" s="11">
        <v>32</v>
      </c>
      <c r="K58" s="15">
        <v>1</v>
      </c>
      <c r="L58" s="16">
        <v>1</v>
      </c>
      <c r="M58" s="17">
        <v>0</v>
      </c>
      <c r="N58" s="15">
        <v>0</v>
      </c>
      <c r="O58" s="16">
        <v>0</v>
      </c>
      <c r="P58" s="17">
        <v>0</v>
      </c>
      <c r="Q58" s="15">
        <v>0</v>
      </c>
      <c r="R58" s="16">
        <v>0</v>
      </c>
      <c r="S58" s="17">
        <v>0</v>
      </c>
      <c r="T58" s="15">
        <v>1</v>
      </c>
      <c r="U58" s="16">
        <v>1</v>
      </c>
      <c r="V58" s="17">
        <v>0</v>
      </c>
      <c r="W58" s="15">
        <v>0</v>
      </c>
      <c r="X58" s="16">
        <v>0</v>
      </c>
      <c r="Y58" s="16">
        <v>0</v>
      </c>
      <c r="Z58" s="17">
        <v>0</v>
      </c>
      <c r="AA58" s="11" t="s">
        <v>25</v>
      </c>
    </row>
    <row r="59" spans="1:27" x14ac:dyDescent="0.2">
      <c r="A59" s="1">
        <v>56</v>
      </c>
      <c r="B59" s="11" t="s">
        <v>97</v>
      </c>
      <c r="C59" s="12">
        <f t="shared" si="0"/>
        <v>4.6511627906976744E-3</v>
      </c>
      <c r="D59" s="13">
        <f t="shared" si="1"/>
        <v>2.3255813953488372E-2</v>
      </c>
      <c r="E59" s="13">
        <f t="shared" si="2"/>
        <v>0</v>
      </c>
      <c r="F59" s="13">
        <f t="shared" si="3"/>
        <v>0</v>
      </c>
      <c r="G59" s="13">
        <f t="shared" si="4"/>
        <v>0</v>
      </c>
      <c r="H59" s="13">
        <f t="shared" si="5"/>
        <v>0</v>
      </c>
      <c r="I59" s="14">
        <f t="shared" si="6"/>
        <v>0.8</v>
      </c>
      <c r="J59" s="11">
        <v>44</v>
      </c>
      <c r="K59" s="15">
        <v>2</v>
      </c>
      <c r="L59" s="16">
        <v>1</v>
      </c>
      <c r="M59" s="17">
        <v>1</v>
      </c>
      <c r="N59" s="15">
        <v>0</v>
      </c>
      <c r="O59" s="16">
        <v>0</v>
      </c>
      <c r="P59" s="17">
        <v>0</v>
      </c>
      <c r="Q59" s="15">
        <v>1</v>
      </c>
      <c r="R59" s="16">
        <v>1</v>
      </c>
      <c r="S59" s="17">
        <v>0</v>
      </c>
      <c r="T59" s="15">
        <v>1</v>
      </c>
      <c r="U59" s="16">
        <v>1</v>
      </c>
      <c r="V59" s="17">
        <v>0</v>
      </c>
      <c r="W59" s="15">
        <v>1</v>
      </c>
      <c r="X59" s="16">
        <v>1</v>
      </c>
      <c r="Y59" s="16">
        <v>0</v>
      </c>
      <c r="Z59" s="17">
        <v>0</v>
      </c>
      <c r="AA59" s="11" t="s">
        <v>25</v>
      </c>
    </row>
    <row r="60" spans="1:27" x14ac:dyDescent="0.2">
      <c r="A60" s="1">
        <v>57</v>
      </c>
      <c r="B60" s="11" t="s">
        <v>98</v>
      </c>
      <c r="C60" s="12">
        <f t="shared" si="0"/>
        <v>0</v>
      </c>
      <c r="D60" s="13">
        <f t="shared" si="1"/>
        <v>0</v>
      </c>
      <c r="E60" s="13">
        <f t="shared" si="2"/>
        <v>0</v>
      </c>
      <c r="F60" s="13">
        <f t="shared" si="3"/>
        <v>0</v>
      </c>
      <c r="G60" s="13">
        <f t="shared" si="4"/>
        <v>0</v>
      </c>
      <c r="H60" s="13">
        <f t="shared" si="5"/>
        <v>0</v>
      </c>
      <c r="I60" s="14">
        <f t="shared" si="6"/>
        <v>0.6</v>
      </c>
      <c r="J60" s="11">
        <v>71</v>
      </c>
      <c r="K60" s="15">
        <v>1</v>
      </c>
      <c r="L60" s="16">
        <v>1</v>
      </c>
      <c r="M60" s="17">
        <v>0</v>
      </c>
      <c r="N60" s="15">
        <v>0</v>
      </c>
      <c r="O60" s="16">
        <v>0</v>
      </c>
      <c r="P60" s="17">
        <v>0</v>
      </c>
      <c r="Q60" s="15">
        <v>1</v>
      </c>
      <c r="R60" s="16">
        <v>1</v>
      </c>
      <c r="S60" s="17">
        <v>0</v>
      </c>
      <c r="T60" s="15">
        <v>1</v>
      </c>
      <c r="U60" s="16">
        <v>1</v>
      </c>
      <c r="V60" s="17">
        <v>0</v>
      </c>
      <c r="W60" s="15">
        <v>0</v>
      </c>
      <c r="X60" s="16">
        <v>0</v>
      </c>
      <c r="Y60" s="16">
        <v>0</v>
      </c>
      <c r="Z60" s="17">
        <v>0</v>
      </c>
      <c r="AA60" s="11" t="s">
        <v>25</v>
      </c>
    </row>
    <row r="61" spans="1:27" x14ac:dyDescent="0.2">
      <c r="A61" s="1">
        <v>58</v>
      </c>
      <c r="B61" s="11" t="s">
        <v>99</v>
      </c>
      <c r="C61" s="12">
        <f t="shared" si="0"/>
        <v>0</v>
      </c>
      <c r="D61" s="13">
        <f t="shared" si="1"/>
        <v>0</v>
      </c>
      <c r="E61" s="13">
        <f t="shared" si="2"/>
        <v>0</v>
      </c>
      <c r="F61" s="13">
        <f t="shared" si="3"/>
        <v>0</v>
      </c>
      <c r="G61" s="13">
        <f t="shared" si="4"/>
        <v>0</v>
      </c>
      <c r="H61" s="13">
        <f t="shared" si="5"/>
        <v>0</v>
      </c>
      <c r="I61" s="14">
        <f t="shared" si="6"/>
        <v>0.4</v>
      </c>
      <c r="J61" s="11">
        <v>6</v>
      </c>
      <c r="K61" s="15">
        <v>0</v>
      </c>
      <c r="L61" s="16">
        <v>0</v>
      </c>
      <c r="M61" s="17">
        <v>0</v>
      </c>
      <c r="N61" s="15">
        <v>0</v>
      </c>
      <c r="O61" s="16">
        <v>0</v>
      </c>
      <c r="P61" s="17">
        <v>0</v>
      </c>
      <c r="Q61" s="15">
        <v>1</v>
      </c>
      <c r="R61" s="16">
        <v>1</v>
      </c>
      <c r="S61" s="17">
        <v>0</v>
      </c>
      <c r="T61" s="15">
        <v>1</v>
      </c>
      <c r="U61" s="16">
        <v>1</v>
      </c>
      <c r="V61" s="17">
        <v>0</v>
      </c>
      <c r="W61" s="15">
        <v>0</v>
      </c>
      <c r="X61" s="16">
        <v>0</v>
      </c>
      <c r="Y61" s="16">
        <v>0</v>
      </c>
      <c r="Z61" s="17">
        <v>0</v>
      </c>
      <c r="AA61" s="11" t="s">
        <v>25</v>
      </c>
    </row>
    <row r="62" spans="1:27" x14ac:dyDescent="0.2">
      <c r="A62" s="1">
        <v>59</v>
      </c>
      <c r="B62" s="11" t="s">
        <v>100</v>
      </c>
      <c r="C62" s="12">
        <f t="shared" si="0"/>
        <v>4.4444444444444444E-3</v>
      </c>
      <c r="D62" s="13">
        <f t="shared" si="1"/>
        <v>2.2222222222222223E-2</v>
      </c>
      <c r="E62" s="13">
        <f t="shared" si="2"/>
        <v>0</v>
      </c>
      <c r="F62" s="13">
        <f t="shared" si="3"/>
        <v>0</v>
      </c>
      <c r="G62" s="13">
        <f t="shared" si="4"/>
        <v>0</v>
      </c>
      <c r="H62" s="13">
        <f t="shared" si="5"/>
        <v>0</v>
      </c>
      <c r="I62" s="14">
        <f t="shared" si="6"/>
        <v>0.6</v>
      </c>
      <c r="J62" s="11">
        <v>46</v>
      </c>
      <c r="K62" s="15">
        <v>2</v>
      </c>
      <c r="L62" s="16">
        <v>1</v>
      </c>
      <c r="M62" s="17">
        <v>1</v>
      </c>
      <c r="N62" s="15">
        <v>0</v>
      </c>
      <c r="O62" s="16">
        <v>0</v>
      </c>
      <c r="P62" s="17">
        <v>0</v>
      </c>
      <c r="Q62" s="15">
        <v>1</v>
      </c>
      <c r="R62" s="16">
        <v>1</v>
      </c>
      <c r="S62" s="17">
        <v>0</v>
      </c>
      <c r="T62" s="15">
        <v>1</v>
      </c>
      <c r="U62" s="16">
        <v>1</v>
      </c>
      <c r="V62" s="17">
        <v>0</v>
      </c>
      <c r="W62" s="15">
        <v>0</v>
      </c>
      <c r="X62" s="16">
        <v>0</v>
      </c>
      <c r="Y62" s="16">
        <v>0</v>
      </c>
      <c r="Z62" s="17">
        <v>0</v>
      </c>
      <c r="AA62" s="11" t="s">
        <v>66</v>
      </c>
    </row>
    <row r="63" spans="1:27" x14ac:dyDescent="0.2">
      <c r="A63" s="1">
        <v>13</v>
      </c>
      <c r="B63" s="11" t="s">
        <v>101</v>
      </c>
      <c r="C63" s="12">
        <f t="shared" si="0"/>
        <v>0.17023809523809524</v>
      </c>
      <c r="D63" s="13">
        <f t="shared" si="1"/>
        <v>0.15476190476190477</v>
      </c>
      <c r="E63" s="13">
        <f t="shared" si="2"/>
        <v>0.10119047619047619</v>
      </c>
      <c r="F63" s="13">
        <f t="shared" si="3"/>
        <v>0.32142857142857145</v>
      </c>
      <c r="G63" s="13">
        <f t="shared" si="4"/>
        <v>0.27380952380952384</v>
      </c>
      <c r="H63" s="13">
        <f t="shared" si="5"/>
        <v>0</v>
      </c>
      <c r="I63" s="14">
        <f t="shared" si="6"/>
        <v>0.6</v>
      </c>
      <c r="J63" s="11">
        <v>85</v>
      </c>
      <c r="K63" s="15">
        <v>14</v>
      </c>
      <c r="L63" s="16">
        <v>1</v>
      </c>
      <c r="M63" s="17">
        <v>13</v>
      </c>
      <c r="N63" s="15">
        <v>8.5</v>
      </c>
      <c r="O63" s="16">
        <v>0</v>
      </c>
      <c r="P63" s="17">
        <v>8.5</v>
      </c>
      <c r="Q63" s="15">
        <v>28</v>
      </c>
      <c r="R63" s="16">
        <v>1</v>
      </c>
      <c r="S63" s="17">
        <v>27</v>
      </c>
      <c r="T63" s="15">
        <v>24</v>
      </c>
      <c r="U63" s="16">
        <v>1</v>
      </c>
      <c r="V63" s="17">
        <v>23</v>
      </c>
      <c r="W63" s="15">
        <v>0</v>
      </c>
      <c r="X63" s="16">
        <v>0</v>
      </c>
      <c r="Y63" s="16">
        <v>0</v>
      </c>
      <c r="Z63" s="17">
        <v>0</v>
      </c>
      <c r="AA63" s="11" t="s">
        <v>44</v>
      </c>
    </row>
    <row r="64" spans="1:27" x14ac:dyDescent="0.2">
      <c r="A64" s="1">
        <v>61</v>
      </c>
      <c r="B64" s="11" t="s">
        <v>102</v>
      </c>
      <c r="C64" s="12">
        <f t="shared" si="0"/>
        <v>2.2727272727272726E-3</v>
      </c>
      <c r="D64" s="13">
        <f t="shared" si="1"/>
        <v>1.1363636363636364E-2</v>
      </c>
      <c r="E64" s="13">
        <f t="shared" si="2"/>
        <v>0</v>
      </c>
      <c r="F64" s="13">
        <f t="shared" si="3"/>
        <v>0</v>
      </c>
      <c r="G64" s="13">
        <f t="shared" si="4"/>
        <v>0</v>
      </c>
      <c r="H64" s="13">
        <f t="shared" si="5"/>
        <v>0</v>
      </c>
      <c r="I64" s="14">
        <f t="shared" si="6"/>
        <v>0.6</v>
      </c>
      <c r="J64" s="11">
        <v>89</v>
      </c>
      <c r="K64" s="15">
        <v>2</v>
      </c>
      <c r="L64" s="16">
        <v>1</v>
      </c>
      <c r="M64" s="17">
        <v>1</v>
      </c>
      <c r="N64" s="15">
        <v>0</v>
      </c>
      <c r="O64" s="16">
        <v>0</v>
      </c>
      <c r="P64" s="17">
        <v>0</v>
      </c>
      <c r="Q64" s="15">
        <v>1</v>
      </c>
      <c r="R64" s="16">
        <v>1</v>
      </c>
      <c r="S64" s="17">
        <v>0</v>
      </c>
      <c r="T64" s="15">
        <v>1</v>
      </c>
      <c r="U64" s="16">
        <v>1</v>
      </c>
      <c r="V64" s="17">
        <v>0</v>
      </c>
      <c r="W64" s="15">
        <v>0</v>
      </c>
      <c r="X64" s="16">
        <v>0</v>
      </c>
      <c r="Y64" s="16">
        <v>0</v>
      </c>
      <c r="Z64" s="17">
        <v>0</v>
      </c>
      <c r="AA64" s="11" t="s">
        <v>25</v>
      </c>
    </row>
    <row r="65" spans="1:27" x14ac:dyDescent="0.2">
      <c r="A65" s="1">
        <v>62</v>
      </c>
      <c r="B65" s="11" t="s">
        <v>103</v>
      </c>
      <c r="C65" s="12">
        <f t="shared" si="0"/>
        <v>0</v>
      </c>
      <c r="D65" s="13">
        <f t="shared" si="1"/>
        <v>0</v>
      </c>
      <c r="E65" s="13">
        <f t="shared" si="2"/>
        <v>0</v>
      </c>
      <c r="F65" s="13">
        <f t="shared" si="3"/>
        <v>0</v>
      </c>
      <c r="G65" s="13">
        <f t="shared" si="4"/>
        <v>0</v>
      </c>
      <c r="H65" s="13">
        <f t="shared" si="5"/>
        <v>0</v>
      </c>
      <c r="I65" s="14">
        <f t="shared" si="6"/>
        <v>0.8</v>
      </c>
      <c r="J65" s="11">
        <v>36</v>
      </c>
      <c r="K65" s="15">
        <v>1</v>
      </c>
      <c r="L65" s="16">
        <v>1</v>
      </c>
      <c r="M65" s="17">
        <v>0</v>
      </c>
      <c r="N65" s="15">
        <v>1</v>
      </c>
      <c r="O65" s="16">
        <v>1</v>
      </c>
      <c r="P65" s="17">
        <v>0</v>
      </c>
      <c r="Q65" s="15">
        <v>1</v>
      </c>
      <c r="R65" s="16">
        <v>1</v>
      </c>
      <c r="S65" s="17">
        <v>0</v>
      </c>
      <c r="T65" s="15">
        <v>1</v>
      </c>
      <c r="U65" s="16">
        <v>1</v>
      </c>
      <c r="V65" s="17">
        <v>0</v>
      </c>
      <c r="W65" s="15">
        <v>0</v>
      </c>
      <c r="X65" s="16">
        <v>0</v>
      </c>
      <c r="Y65" s="16">
        <v>0</v>
      </c>
      <c r="Z65" s="17">
        <v>0</v>
      </c>
      <c r="AA65" s="11" t="s">
        <v>28</v>
      </c>
    </row>
    <row r="66" spans="1:27" x14ac:dyDescent="0.2">
      <c r="A66" s="1">
        <v>63</v>
      </c>
      <c r="B66" s="11" t="s">
        <v>104</v>
      </c>
      <c r="C66" s="12">
        <f t="shared" si="0"/>
        <v>9.4117647058823521E-3</v>
      </c>
      <c r="D66" s="13">
        <f t="shared" si="1"/>
        <v>0</v>
      </c>
      <c r="E66" s="13">
        <f t="shared" si="2"/>
        <v>0</v>
      </c>
      <c r="F66" s="13">
        <f t="shared" si="3"/>
        <v>0</v>
      </c>
      <c r="G66" s="13">
        <f t="shared" si="4"/>
        <v>0</v>
      </c>
      <c r="H66" s="13">
        <f t="shared" si="5"/>
        <v>4.7058823529411764E-2</v>
      </c>
      <c r="I66" s="14">
        <f t="shared" si="6"/>
        <v>0.6</v>
      </c>
      <c r="J66" s="11">
        <v>86</v>
      </c>
      <c r="K66" s="15">
        <v>1</v>
      </c>
      <c r="L66" s="16">
        <v>1</v>
      </c>
      <c r="M66" s="17">
        <v>0</v>
      </c>
      <c r="N66" s="15">
        <v>0</v>
      </c>
      <c r="O66" s="16">
        <v>0</v>
      </c>
      <c r="P66" s="17">
        <v>0</v>
      </c>
      <c r="Q66" s="15">
        <v>0</v>
      </c>
      <c r="R66" s="16">
        <v>0</v>
      </c>
      <c r="S66" s="17">
        <v>0</v>
      </c>
      <c r="T66" s="15">
        <v>1</v>
      </c>
      <c r="U66" s="16">
        <v>1</v>
      </c>
      <c r="V66" s="17">
        <v>0</v>
      </c>
      <c r="W66" s="15">
        <v>5</v>
      </c>
      <c r="X66" s="16">
        <v>1</v>
      </c>
      <c r="Y66" s="16">
        <v>4</v>
      </c>
      <c r="Z66" s="17">
        <v>0</v>
      </c>
      <c r="AA66" s="11" t="s">
        <v>49</v>
      </c>
    </row>
    <row r="67" spans="1:27" x14ac:dyDescent="0.2">
      <c r="A67" s="1">
        <v>64</v>
      </c>
      <c r="B67" s="11" t="s">
        <v>105</v>
      </c>
      <c r="C67" s="12">
        <f t="shared" si="0"/>
        <v>2.4242424242424242E-2</v>
      </c>
      <c r="D67" s="13">
        <f t="shared" si="1"/>
        <v>0.12121212121212122</v>
      </c>
      <c r="E67" s="13">
        <f t="shared" si="2"/>
        <v>0</v>
      </c>
      <c r="F67" s="13">
        <f t="shared" si="3"/>
        <v>0</v>
      </c>
      <c r="G67" s="13">
        <f t="shared" si="4"/>
        <v>0</v>
      </c>
      <c r="H67" s="13">
        <f t="shared" si="5"/>
        <v>0</v>
      </c>
      <c r="I67" s="14">
        <f t="shared" si="6"/>
        <v>0.7</v>
      </c>
      <c r="J67" s="11">
        <v>34</v>
      </c>
      <c r="K67" s="15">
        <v>5</v>
      </c>
      <c r="L67" s="16">
        <v>1</v>
      </c>
      <c r="M67" s="17">
        <v>4</v>
      </c>
      <c r="N67" s="15">
        <v>0</v>
      </c>
      <c r="O67" s="16">
        <v>0</v>
      </c>
      <c r="P67" s="17">
        <v>0</v>
      </c>
      <c r="Q67" s="15">
        <v>1</v>
      </c>
      <c r="R67" s="16">
        <v>1</v>
      </c>
      <c r="S67" s="17">
        <v>0</v>
      </c>
      <c r="T67" s="15">
        <v>1</v>
      </c>
      <c r="U67" s="16">
        <v>1</v>
      </c>
      <c r="V67" s="17">
        <v>0</v>
      </c>
      <c r="W67" s="15">
        <v>0.5</v>
      </c>
      <c r="X67" s="16">
        <v>0.5</v>
      </c>
      <c r="Y67" s="16">
        <v>0</v>
      </c>
      <c r="Z67" s="17">
        <v>0</v>
      </c>
      <c r="AA67" s="11" t="s">
        <v>25</v>
      </c>
    </row>
    <row r="68" spans="1:27" x14ac:dyDescent="0.2">
      <c r="A68" s="1">
        <v>65</v>
      </c>
      <c r="B68" s="11" t="s">
        <v>106</v>
      </c>
      <c r="C68" s="12">
        <f t="shared" si="0"/>
        <v>0.12000000000000002</v>
      </c>
      <c r="D68" s="13">
        <f t="shared" si="1"/>
        <v>0.2</v>
      </c>
      <c r="E68" s="13">
        <f t="shared" si="2"/>
        <v>0</v>
      </c>
      <c r="F68" s="13">
        <f t="shared" si="3"/>
        <v>0.2</v>
      </c>
      <c r="G68" s="13">
        <f t="shared" si="4"/>
        <v>0.2</v>
      </c>
      <c r="H68" s="13">
        <f t="shared" si="5"/>
        <v>0</v>
      </c>
      <c r="I68" s="14">
        <f t="shared" si="6"/>
        <v>0.2</v>
      </c>
      <c r="J68" s="11">
        <v>21</v>
      </c>
      <c r="K68" s="15">
        <v>5</v>
      </c>
      <c r="L68" s="16">
        <v>1</v>
      </c>
      <c r="M68" s="17">
        <v>4</v>
      </c>
      <c r="N68" s="15">
        <v>0</v>
      </c>
      <c r="O68" s="16">
        <v>0</v>
      </c>
      <c r="P68" s="17">
        <v>0</v>
      </c>
      <c r="Q68" s="15">
        <v>4</v>
      </c>
      <c r="R68" s="16">
        <v>0</v>
      </c>
      <c r="S68" s="17">
        <v>4</v>
      </c>
      <c r="T68" s="15">
        <v>4</v>
      </c>
      <c r="U68" s="16">
        <v>0</v>
      </c>
      <c r="V68" s="17">
        <v>4</v>
      </c>
      <c r="W68" s="15">
        <v>0</v>
      </c>
      <c r="X68" s="16">
        <v>0</v>
      </c>
      <c r="Y68" s="16">
        <v>0</v>
      </c>
      <c r="Z68" s="17">
        <v>0</v>
      </c>
      <c r="AA68" s="11" t="s">
        <v>47</v>
      </c>
    </row>
    <row r="69" spans="1:27" x14ac:dyDescent="0.2">
      <c r="A69" s="1">
        <v>66</v>
      </c>
      <c r="B69" s="11" t="s">
        <v>107</v>
      </c>
      <c r="C69" s="12">
        <f t="shared" ref="C69:C132" si="7">(SUM(D69:H69))/5</f>
        <v>0</v>
      </c>
      <c r="D69" s="13">
        <f t="shared" ref="D69:D132" si="8">+M69/(J69-1)</f>
        <v>0</v>
      </c>
      <c r="E69" s="13">
        <f t="shared" ref="E69:E132" si="9">+P69/(J69-1)</f>
        <v>0</v>
      </c>
      <c r="F69" s="13">
        <f t="shared" ref="F69:F132" si="10">+S69/(J69-1)</f>
        <v>0</v>
      </c>
      <c r="G69" s="13">
        <f t="shared" ref="G69:G132" si="11">+V69/(J69-1)</f>
        <v>0</v>
      </c>
      <c r="H69" s="13">
        <f t="shared" ref="H69:H132" si="12">+Y69/(J69-1-Z69)</f>
        <v>0</v>
      </c>
      <c r="I69" s="14">
        <f t="shared" ref="I69:I132" si="13">+(L69+O69+R69+U69+X69)/5</f>
        <v>0.6</v>
      </c>
      <c r="J69" s="11">
        <v>60</v>
      </c>
      <c r="K69" s="15">
        <v>1</v>
      </c>
      <c r="L69" s="16">
        <v>1</v>
      </c>
      <c r="M69" s="17">
        <v>0</v>
      </c>
      <c r="N69" s="15">
        <v>0</v>
      </c>
      <c r="O69" s="16">
        <v>0</v>
      </c>
      <c r="P69" s="17">
        <v>0</v>
      </c>
      <c r="Q69" s="15">
        <v>1</v>
      </c>
      <c r="R69" s="16">
        <v>1</v>
      </c>
      <c r="S69" s="17">
        <v>0</v>
      </c>
      <c r="T69" s="15">
        <v>1</v>
      </c>
      <c r="U69" s="16">
        <v>1</v>
      </c>
      <c r="V69" s="17">
        <v>0</v>
      </c>
      <c r="W69" s="15">
        <v>0</v>
      </c>
      <c r="X69" s="16">
        <v>0</v>
      </c>
      <c r="Y69" s="16">
        <v>0</v>
      </c>
      <c r="Z69" s="17">
        <v>0</v>
      </c>
      <c r="AA69" s="11" t="s">
        <v>25</v>
      </c>
    </row>
    <row r="70" spans="1:27" x14ac:dyDescent="0.2">
      <c r="A70" s="1">
        <v>67</v>
      </c>
      <c r="B70" s="11" t="s">
        <v>108</v>
      </c>
      <c r="C70" s="12">
        <f t="shared" si="7"/>
        <v>0</v>
      </c>
      <c r="D70" s="13">
        <f t="shared" si="8"/>
        <v>0</v>
      </c>
      <c r="E70" s="13">
        <f t="shared" si="9"/>
        <v>0</v>
      </c>
      <c r="F70" s="13">
        <f t="shared" si="10"/>
        <v>0</v>
      </c>
      <c r="G70" s="13">
        <f t="shared" si="11"/>
        <v>0</v>
      </c>
      <c r="H70" s="13">
        <f t="shared" si="12"/>
        <v>0</v>
      </c>
      <c r="I70" s="14">
        <f t="shared" si="13"/>
        <v>0.5</v>
      </c>
      <c r="J70" s="11">
        <v>64</v>
      </c>
      <c r="K70" s="15">
        <v>0.5</v>
      </c>
      <c r="L70" s="16">
        <v>0.5</v>
      </c>
      <c r="M70" s="17">
        <v>0</v>
      </c>
      <c r="N70" s="15">
        <v>0</v>
      </c>
      <c r="O70" s="16">
        <v>0</v>
      </c>
      <c r="P70" s="17">
        <v>0</v>
      </c>
      <c r="Q70" s="15">
        <v>1</v>
      </c>
      <c r="R70" s="16">
        <v>1</v>
      </c>
      <c r="S70" s="17">
        <v>0</v>
      </c>
      <c r="T70" s="15">
        <v>1</v>
      </c>
      <c r="U70" s="16">
        <v>1</v>
      </c>
      <c r="V70" s="17">
        <v>0</v>
      </c>
      <c r="W70" s="15">
        <v>0</v>
      </c>
      <c r="X70" s="16">
        <v>0</v>
      </c>
      <c r="Y70" s="16">
        <v>0</v>
      </c>
      <c r="Z70" s="17">
        <v>0</v>
      </c>
      <c r="AA70" s="11" t="s">
        <v>25</v>
      </c>
    </row>
    <row r="71" spans="1:27" x14ac:dyDescent="0.2">
      <c r="A71" s="1">
        <v>68</v>
      </c>
      <c r="B71" s="11" t="s">
        <v>109</v>
      </c>
      <c r="C71" s="12">
        <f t="shared" si="7"/>
        <v>0</v>
      </c>
      <c r="D71" s="13">
        <f t="shared" si="8"/>
        <v>0</v>
      </c>
      <c r="E71" s="13">
        <f t="shared" si="9"/>
        <v>0</v>
      </c>
      <c r="F71" s="13">
        <f t="shared" si="10"/>
        <v>0</v>
      </c>
      <c r="G71" s="13">
        <f t="shared" si="11"/>
        <v>0</v>
      </c>
      <c r="H71" s="13">
        <f t="shared" si="12"/>
        <v>0</v>
      </c>
      <c r="I71" s="14">
        <f t="shared" si="13"/>
        <v>0.5</v>
      </c>
      <c r="J71" s="11">
        <v>28</v>
      </c>
      <c r="K71" s="15">
        <v>1</v>
      </c>
      <c r="L71" s="16">
        <v>1</v>
      </c>
      <c r="M71" s="17">
        <v>0</v>
      </c>
      <c r="N71" s="15">
        <v>0</v>
      </c>
      <c r="O71" s="16">
        <v>0</v>
      </c>
      <c r="P71" s="17">
        <v>0</v>
      </c>
      <c r="Q71" s="15">
        <v>0</v>
      </c>
      <c r="R71" s="16">
        <v>0</v>
      </c>
      <c r="S71" s="17">
        <v>0</v>
      </c>
      <c r="T71" s="15">
        <v>1</v>
      </c>
      <c r="U71" s="16">
        <v>1</v>
      </c>
      <c r="V71" s="17">
        <v>0</v>
      </c>
      <c r="W71" s="15">
        <v>0.5</v>
      </c>
      <c r="X71" s="16">
        <v>0.5</v>
      </c>
      <c r="Y71" s="16">
        <v>0</v>
      </c>
      <c r="Z71" s="17">
        <v>0</v>
      </c>
      <c r="AA71" s="11" t="s">
        <v>44</v>
      </c>
    </row>
    <row r="72" spans="1:27" x14ac:dyDescent="0.2">
      <c r="A72" s="1">
        <v>69</v>
      </c>
      <c r="B72" s="11" t="s">
        <v>110</v>
      </c>
      <c r="C72" s="12">
        <f t="shared" si="7"/>
        <v>0</v>
      </c>
      <c r="D72" s="13">
        <f t="shared" si="8"/>
        <v>0</v>
      </c>
      <c r="E72" s="13">
        <f t="shared" si="9"/>
        <v>0</v>
      </c>
      <c r="F72" s="13">
        <f t="shared" si="10"/>
        <v>0</v>
      </c>
      <c r="G72" s="13">
        <f t="shared" si="11"/>
        <v>0</v>
      </c>
      <c r="H72" s="13">
        <f t="shared" si="12"/>
        <v>0</v>
      </c>
      <c r="I72" s="14">
        <f t="shared" si="13"/>
        <v>0.2</v>
      </c>
      <c r="J72" s="11">
        <v>141</v>
      </c>
      <c r="K72" s="15">
        <v>1</v>
      </c>
      <c r="L72" s="16">
        <v>1</v>
      </c>
      <c r="M72" s="17">
        <v>0</v>
      </c>
      <c r="N72" s="15">
        <v>0</v>
      </c>
      <c r="O72" s="16">
        <v>0</v>
      </c>
      <c r="P72" s="17">
        <v>0</v>
      </c>
      <c r="Q72" s="15">
        <v>0</v>
      </c>
      <c r="R72" s="16">
        <v>0</v>
      </c>
      <c r="S72" s="17">
        <v>0</v>
      </c>
      <c r="T72" s="15">
        <v>0</v>
      </c>
      <c r="U72" s="16">
        <v>0</v>
      </c>
      <c r="V72" s="17">
        <v>0</v>
      </c>
      <c r="W72" s="15">
        <v>0</v>
      </c>
      <c r="X72" s="16">
        <v>0</v>
      </c>
      <c r="Y72" s="16">
        <v>0</v>
      </c>
      <c r="Z72" s="17">
        <v>0</v>
      </c>
      <c r="AA72" s="11" t="s">
        <v>62</v>
      </c>
    </row>
    <row r="73" spans="1:27" x14ac:dyDescent="0.2">
      <c r="A73" s="1">
        <v>70</v>
      </c>
      <c r="B73" s="11" t="s">
        <v>111</v>
      </c>
      <c r="C73" s="12">
        <f t="shared" si="7"/>
        <v>0</v>
      </c>
      <c r="D73" s="13">
        <f t="shared" si="8"/>
        <v>0</v>
      </c>
      <c r="E73" s="13">
        <f t="shared" si="9"/>
        <v>0</v>
      </c>
      <c r="F73" s="13">
        <f t="shared" si="10"/>
        <v>0</v>
      </c>
      <c r="G73" s="13">
        <f t="shared" si="11"/>
        <v>0</v>
      </c>
      <c r="H73" s="13">
        <f t="shared" si="12"/>
        <v>0</v>
      </c>
      <c r="I73" s="14">
        <f t="shared" si="13"/>
        <v>0.8</v>
      </c>
      <c r="J73" s="11">
        <v>119</v>
      </c>
      <c r="K73" s="15">
        <v>1</v>
      </c>
      <c r="L73" s="16">
        <v>1</v>
      </c>
      <c r="M73" s="17">
        <v>0</v>
      </c>
      <c r="N73" s="15">
        <v>1</v>
      </c>
      <c r="O73" s="16">
        <v>1</v>
      </c>
      <c r="P73" s="17">
        <v>0</v>
      </c>
      <c r="Q73" s="15">
        <v>1</v>
      </c>
      <c r="R73" s="16">
        <v>1</v>
      </c>
      <c r="S73" s="17">
        <v>0</v>
      </c>
      <c r="T73" s="15">
        <v>1</v>
      </c>
      <c r="U73" s="16">
        <v>1</v>
      </c>
      <c r="V73" s="17">
        <v>0</v>
      </c>
      <c r="W73" s="15">
        <v>0</v>
      </c>
      <c r="X73" s="16">
        <v>0</v>
      </c>
      <c r="Y73" s="16">
        <v>0</v>
      </c>
      <c r="Z73" s="17">
        <v>0</v>
      </c>
      <c r="AA73" s="11" t="s">
        <v>25</v>
      </c>
    </row>
    <row r="74" spans="1:27" x14ac:dyDescent="0.2">
      <c r="A74" s="1">
        <v>71</v>
      </c>
      <c r="B74" s="11" t="s">
        <v>112</v>
      </c>
      <c r="C74" s="12">
        <f t="shared" si="7"/>
        <v>2.7777777777777775E-3</v>
      </c>
      <c r="D74" s="13">
        <f t="shared" si="8"/>
        <v>1.3888888888888888E-2</v>
      </c>
      <c r="E74" s="13">
        <f t="shared" si="9"/>
        <v>0</v>
      </c>
      <c r="F74" s="13">
        <f t="shared" si="10"/>
        <v>0</v>
      </c>
      <c r="G74" s="13">
        <f t="shared" si="11"/>
        <v>0</v>
      </c>
      <c r="H74" s="13">
        <f t="shared" si="12"/>
        <v>0</v>
      </c>
      <c r="I74" s="14">
        <f t="shared" si="13"/>
        <v>0.8</v>
      </c>
      <c r="J74" s="11">
        <v>73</v>
      </c>
      <c r="K74" s="15">
        <v>2</v>
      </c>
      <c r="L74" s="16">
        <v>1</v>
      </c>
      <c r="M74" s="17">
        <v>1</v>
      </c>
      <c r="N74" s="15">
        <v>1</v>
      </c>
      <c r="O74" s="16">
        <v>1</v>
      </c>
      <c r="P74" s="17">
        <v>0</v>
      </c>
      <c r="Q74" s="15">
        <v>1</v>
      </c>
      <c r="R74" s="16">
        <v>1</v>
      </c>
      <c r="S74" s="17">
        <v>0</v>
      </c>
      <c r="T74" s="15">
        <v>1</v>
      </c>
      <c r="U74" s="16">
        <v>1</v>
      </c>
      <c r="V74" s="17">
        <v>0</v>
      </c>
      <c r="W74" s="15">
        <v>0</v>
      </c>
      <c r="X74" s="16">
        <v>0</v>
      </c>
      <c r="Y74" s="16">
        <v>0</v>
      </c>
      <c r="Z74" s="17">
        <v>0</v>
      </c>
      <c r="AA74" s="11" t="s">
        <v>25</v>
      </c>
    </row>
    <row r="75" spans="1:27" x14ac:dyDescent="0.2">
      <c r="A75" s="1">
        <v>72</v>
      </c>
      <c r="B75" s="11" t="s">
        <v>113</v>
      </c>
      <c r="C75" s="12">
        <f t="shared" si="7"/>
        <v>0</v>
      </c>
      <c r="D75" s="13">
        <f t="shared" si="8"/>
        <v>0</v>
      </c>
      <c r="E75" s="13">
        <f t="shared" si="9"/>
        <v>0</v>
      </c>
      <c r="F75" s="13">
        <f t="shared" si="10"/>
        <v>0</v>
      </c>
      <c r="G75" s="13">
        <f t="shared" si="11"/>
        <v>0</v>
      </c>
      <c r="H75" s="13">
        <f t="shared" si="12"/>
        <v>0</v>
      </c>
      <c r="I75" s="14">
        <f t="shared" si="13"/>
        <v>0.6</v>
      </c>
      <c r="J75" s="11">
        <v>114</v>
      </c>
      <c r="K75" s="15">
        <v>1</v>
      </c>
      <c r="L75" s="16">
        <v>1</v>
      </c>
      <c r="M75" s="17">
        <v>0</v>
      </c>
      <c r="N75" s="15">
        <v>0</v>
      </c>
      <c r="O75" s="16">
        <v>0</v>
      </c>
      <c r="P75" s="17">
        <v>0</v>
      </c>
      <c r="Q75" s="15">
        <v>1</v>
      </c>
      <c r="R75" s="16">
        <v>1</v>
      </c>
      <c r="S75" s="17">
        <v>0</v>
      </c>
      <c r="T75" s="15">
        <v>1</v>
      </c>
      <c r="U75" s="16">
        <v>1</v>
      </c>
      <c r="V75" s="17">
        <v>0</v>
      </c>
      <c r="W75" s="15">
        <v>0</v>
      </c>
      <c r="X75" s="16">
        <v>0</v>
      </c>
      <c r="Y75" s="16">
        <v>0</v>
      </c>
      <c r="Z75" s="17">
        <v>0</v>
      </c>
      <c r="AA75" s="11" t="s">
        <v>25</v>
      </c>
    </row>
    <row r="76" spans="1:27" x14ac:dyDescent="0.2">
      <c r="A76" s="1">
        <v>73</v>
      </c>
      <c r="B76" s="11" t="s">
        <v>114</v>
      </c>
      <c r="C76" s="12">
        <f t="shared" si="7"/>
        <v>1.2244897959183673E-2</v>
      </c>
      <c r="D76" s="13">
        <f t="shared" si="8"/>
        <v>2.0408163265306121E-2</v>
      </c>
      <c r="E76" s="13">
        <f t="shared" si="9"/>
        <v>0</v>
      </c>
      <c r="F76" s="13">
        <f t="shared" si="10"/>
        <v>2.0408163265306121E-2</v>
      </c>
      <c r="G76" s="13">
        <f t="shared" si="11"/>
        <v>2.0408163265306121E-2</v>
      </c>
      <c r="H76" s="13">
        <f t="shared" si="12"/>
        <v>0</v>
      </c>
      <c r="I76" s="14">
        <f t="shared" si="13"/>
        <v>0.6</v>
      </c>
      <c r="J76" s="11">
        <v>50</v>
      </c>
      <c r="K76" s="15">
        <v>2</v>
      </c>
      <c r="L76" s="16">
        <v>1</v>
      </c>
      <c r="M76" s="17">
        <v>1</v>
      </c>
      <c r="N76" s="15">
        <v>0</v>
      </c>
      <c r="O76" s="16">
        <v>0</v>
      </c>
      <c r="P76" s="17">
        <v>0</v>
      </c>
      <c r="Q76" s="15">
        <v>2</v>
      </c>
      <c r="R76" s="16">
        <v>1</v>
      </c>
      <c r="S76" s="17">
        <v>1</v>
      </c>
      <c r="T76" s="15">
        <v>2</v>
      </c>
      <c r="U76" s="16">
        <v>1</v>
      </c>
      <c r="V76" s="17">
        <v>1</v>
      </c>
      <c r="W76" s="15">
        <v>0</v>
      </c>
      <c r="X76" s="16">
        <v>0</v>
      </c>
      <c r="Y76" s="16">
        <v>0</v>
      </c>
      <c r="Z76" s="17">
        <v>0</v>
      </c>
      <c r="AA76" s="11" t="s">
        <v>66</v>
      </c>
    </row>
    <row r="77" spans="1:27" x14ac:dyDescent="0.2">
      <c r="A77" s="1">
        <v>74</v>
      </c>
      <c r="B77" s="11" t="s">
        <v>115</v>
      </c>
      <c r="C77" s="12">
        <f t="shared" si="7"/>
        <v>0</v>
      </c>
      <c r="D77" s="13">
        <f t="shared" si="8"/>
        <v>0</v>
      </c>
      <c r="E77" s="13">
        <f t="shared" si="9"/>
        <v>0</v>
      </c>
      <c r="F77" s="13">
        <f t="shared" si="10"/>
        <v>0</v>
      </c>
      <c r="G77" s="13">
        <f t="shared" si="11"/>
        <v>0</v>
      </c>
      <c r="H77" s="13">
        <f t="shared" si="12"/>
        <v>0</v>
      </c>
      <c r="I77" s="14">
        <f t="shared" si="13"/>
        <v>0</v>
      </c>
      <c r="J77" s="11">
        <v>9</v>
      </c>
      <c r="K77" s="15">
        <v>0</v>
      </c>
      <c r="L77" s="16">
        <v>0</v>
      </c>
      <c r="M77" s="17">
        <v>0</v>
      </c>
      <c r="N77" s="15">
        <v>0</v>
      </c>
      <c r="O77" s="16">
        <v>0</v>
      </c>
      <c r="P77" s="17">
        <v>0</v>
      </c>
      <c r="Q77" s="15">
        <v>0</v>
      </c>
      <c r="R77" s="16">
        <v>0</v>
      </c>
      <c r="S77" s="17">
        <v>0</v>
      </c>
      <c r="T77" s="15">
        <v>0</v>
      </c>
      <c r="U77" s="16">
        <v>0</v>
      </c>
      <c r="V77" s="17">
        <v>0</v>
      </c>
      <c r="W77" s="15">
        <v>0</v>
      </c>
      <c r="X77" s="16">
        <v>0</v>
      </c>
      <c r="Y77" s="16">
        <v>0</v>
      </c>
      <c r="Z77" s="17">
        <v>0</v>
      </c>
      <c r="AA77" s="11" t="s">
        <v>116</v>
      </c>
    </row>
    <row r="78" spans="1:27" x14ac:dyDescent="0.2">
      <c r="A78" s="1">
        <v>75</v>
      </c>
      <c r="B78" s="11" t="s">
        <v>117</v>
      </c>
      <c r="C78" s="12">
        <f t="shared" si="7"/>
        <v>2.5000000000000001E-2</v>
      </c>
      <c r="D78" s="13">
        <f t="shared" si="8"/>
        <v>0.125</v>
      </c>
      <c r="E78" s="13">
        <f t="shared" si="9"/>
        <v>0</v>
      </c>
      <c r="F78" s="13">
        <f t="shared" si="10"/>
        <v>0</v>
      </c>
      <c r="G78" s="13">
        <f t="shared" si="11"/>
        <v>0</v>
      </c>
      <c r="H78" s="13">
        <f t="shared" si="12"/>
        <v>0</v>
      </c>
      <c r="I78" s="14">
        <f t="shared" si="13"/>
        <v>0</v>
      </c>
      <c r="J78" s="11">
        <v>113</v>
      </c>
      <c r="K78" s="15">
        <v>14</v>
      </c>
      <c r="L78" s="16">
        <v>0</v>
      </c>
      <c r="M78" s="17">
        <v>14</v>
      </c>
      <c r="N78" s="15">
        <v>0</v>
      </c>
      <c r="O78" s="16">
        <v>0</v>
      </c>
      <c r="P78" s="17">
        <v>0</v>
      </c>
      <c r="Q78" s="15">
        <v>0</v>
      </c>
      <c r="R78" s="16">
        <v>0</v>
      </c>
      <c r="S78" s="17">
        <v>0</v>
      </c>
      <c r="T78" s="15">
        <v>0</v>
      </c>
      <c r="U78" s="16">
        <v>0</v>
      </c>
      <c r="V78" s="17">
        <v>0</v>
      </c>
      <c r="W78" s="15">
        <v>0</v>
      </c>
      <c r="X78" s="16">
        <v>0</v>
      </c>
      <c r="Y78" s="16">
        <v>0</v>
      </c>
      <c r="Z78" s="17">
        <v>0</v>
      </c>
      <c r="AA78" s="11" t="s">
        <v>79</v>
      </c>
    </row>
    <row r="79" spans="1:27" x14ac:dyDescent="0.2">
      <c r="A79" s="1">
        <v>76</v>
      </c>
      <c r="B79" s="11" t="s">
        <v>118</v>
      </c>
      <c r="C79" s="12">
        <f t="shared" si="7"/>
        <v>5.8823529411764705E-3</v>
      </c>
      <c r="D79" s="13">
        <f t="shared" si="8"/>
        <v>2.9411764705882353E-2</v>
      </c>
      <c r="E79" s="13">
        <f t="shared" si="9"/>
        <v>0</v>
      </c>
      <c r="F79" s="13">
        <f t="shared" si="10"/>
        <v>0</v>
      </c>
      <c r="G79" s="13">
        <f t="shared" si="11"/>
        <v>0</v>
      </c>
      <c r="H79" s="13">
        <f t="shared" si="12"/>
        <v>0</v>
      </c>
      <c r="I79" s="14">
        <f t="shared" si="13"/>
        <v>0.5</v>
      </c>
      <c r="J79" s="11">
        <v>35</v>
      </c>
      <c r="K79" s="15">
        <v>1.5</v>
      </c>
      <c r="L79" s="16">
        <v>0.5</v>
      </c>
      <c r="M79" s="17">
        <v>1</v>
      </c>
      <c r="N79" s="15">
        <v>0</v>
      </c>
      <c r="O79" s="16">
        <v>0</v>
      </c>
      <c r="P79" s="17">
        <v>0</v>
      </c>
      <c r="Q79" s="15">
        <v>1</v>
      </c>
      <c r="R79" s="16">
        <v>1</v>
      </c>
      <c r="S79" s="17">
        <v>0</v>
      </c>
      <c r="T79" s="15">
        <v>1</v>
      </c>
      <c r="U79" s="16">
        <v>1</v>
      </c>
      <c r="V79" s="17">
        <v>0</v>
      </c>
      <c r="W79" s="15">
        <v>0</v>
      </c>
      <c r="X79" s="16">
        <v>0</v>
      </c>
      <c r="Y79" s="16">
        <v>0</v>
      </c>
      <c r="Z79" s="17">
        <v>0</v>
      </c>
      <c r="AA79" s="11" t="s">
        <v>25</v>
      </c>
    </row>
    <row r="80" spans="1:27" x14ac:dyDescent="0.2">
      <c r="A80" s="1">
        <v>77</v>
      </c>
      <c r="B80" s="11" t="s">
        <v>119</v>
      </c>
      <c r="C80" s="12">
        <f t="shared" si="7"/>
        <v>0</v>
      </c>
      <c r="D80" s="13">
        <f t="shared" si="8"/>
        <v>0</v>
      </c>
      <c r="E80" s="13">
        <f t="shared" si="9"/>
        <v>0</v>
      </c>
      <c r="F80" s="13">
        <f t="shared" si="10"/>
        <v>0</v>
      </c>
      <c r="G80" s="13">
        <f t="shared" si="11"/>
        <v>0</v>
      </c>
      <c r="H80" s="13">
        <f t="shared" si="12"/>
        <v>0</v>
      </c>
      <c r="I80" s="14">
        <f t="shared" si="13"/>
        <v>0</v>
      </c>
      <c r="J80" s="11">
        <v>30</v>
      </c>
      <c r="K80" s="15">
        <v>0</v>
      </c>
      <c r="L80" s="16">
        <v>0</v>
      </c>
      <c r="M80" s="17">
        <v>0</v>
      </c>
      <c r="N80" s="15">
        <v>0</v>
      </c>
      <c r="O80" s="16">
        <v>0</v>
      </c>
      <c r="P80" s="17">
        <v>0</v>
      </c>
      <c r="Q80" s="15">
        <v>0</v>
      </c>
      <c r="R80" s="16">
        <v>0</v>
      </c>
      <c r="S80" s="17">
        <v>0</v>
      </c>
      <c r="T80" s="15">
        <v>0</v>
      </c>
      <c r="U80" s="16">
        <v>0</v>
      </c>
      <c r="V80" s="17">
        <v>0</v>
      </c>
      <c r="W80" s="15">
        <v>0</v>
      </c>
      <c r="X80" s="16">
        <v>0</v>
      </c>
      <c r="Y80" s="16">
        <v>0</v>
      </c>
      <c r="Z80" s="17">
        <v>0</v>
      </c>
      <c r="AA80" s="11" t="s">
        <v>66</v>
      </c>
    </row>
    <row r="81" spans="1:27" x14ac:dyDescent="0.2">
      <c r="A81" s="1">
        <v>78</v>
      </c>
      <c r="B81" s="11" t="s">
        <v>120</v>
      </c>
      <c r="C81" s="12">
        <f t="shared" si="7"/>
        <v>6.7796610169491523E-3</v>
      </c>
      <c r="D81" s="13">
        <f t="shared" si="8"/>
        <v>3.3898305084745763E-2</v>
      </c>
      <c r="E81" s="13">
        <f t="shared" si="9"/>
        <v>0</v>
      </c>
      <c r="F81" s="13">
        <f t="shared" si="10"/>
        <v>0</v>
      </c>
      <c r="G81" s="13">
        <f t="shared" si="11"/>
        <v>0</v>
      </c>
      <c r="H81" s="13">
        <f t="shared" si="12"/>
        <v>0</v>
      </c>
      <c r="I81" s="14">
        <f t="shared" si="13"/>
        <v>0.6</v>
      </c>
      <c r="J81" s="11">
        <v>119</v>
      </c>
      <c r="K81" s="15">
        <v>5</v>
      </c>
      <c r="L81" s="16">
        <v>1</v>
      </c>
      <c r="M81" s="17">
        <v>4</v>
      </c>
      <c r="N81" s="15">
        <v>0</v>
      </c>
      <c r="O81" s="16">
        <v>0</v>
      </c>
      <c r="P81" s="17">
        <v>0</v>
      </c>
      <c r="Q81" s="15">
        <v>1</v>
      </c>
      <c r="R81" s="16">
        <v>1</v>
      </c>
      <c r="S81" s="17">
        <v>0</v>
      </c>
      <c r="T81" s="15">
        <v>1</v>
      </c>
      <c r="U81" s="16">
        <v>1</v>
      </c>
      <c r="V81" s="17">
        <v>0</v>
      </c>
      <c r="W81" s="15">
        <v>0</v>
      </c>
      <c r="X81" s="16">
        <v>0</v>
      </c>
      <c r="Y81" s="16">
        <v>0</v>
      </c>
      <c r="Z81" s="17">
        <v>0</v>
      </c>
      <c r="AA81" s="11" t="s">
        <v>79</v>
      </c>
    </row>
    <row r="82" spans="1:27" x14ac:dyDescent="0.2">
      <c r="A82" s="1">
        <v>79</v>
      </c>
      <c r="B82" s="11" t="s">
        <v>121</v>
      </c>
      <c r="C82" s="12">
        <f t="shared" si="7"/>
        <v>0</v>
      </c>
      <c r="D82" s="13">
        <f t="shared" si="8"/>
        <v>0</v>
      </c>
      <c r="E82" s="13">
        <f t="shared" si="9"/>
        <v>0</v>
      </c>
      <c r="F82" s="13">
        <f t="shared" si="10"/>
        <v>0</v>
      </c>
      <c r="G82" s="13">
        <f t="shared" si="11"/>
        <v>0</v>
      </c>
      <c r="H82" s="13">
        <f t="shared" si="12"/>
        <v>0</v>
      </c>
      <c r="I82" s="14">
        <f t="shared" si="13"/>
        <v>0.4</v>
      </c>
      <c r="J82" s="11">
        <v>61</v>
      </c>
      <c r="K82" s="15">
        <v>1</v>
      </c>
      <c r="L82" s="16">
        <v>1</v>
      </c>
      <c r="M82" s="17">
        <v>0</v>
      </c>
      <c r="N82" s="15">
        <v>0</v>
      </c>
      <c r="O82" s="16">
        <v>0</v>
      </c>
      <c r="P82" s="17">
        <v>0</v>
      </c>
      <c r="Q82" s="15">
        <v>0</v>
      </c>
      <c r="R82" s="16">
        <v>0</v>
      </c>
      <c r="S82" s="17">
        <v>0</v>
      </c>
      <c r="T82" s="15">
        <v>1</v>
      </c>
      <c r="U82" s="16">
        <v>1</v>
      </c>
      <c r="V82" s="17">
        <v>0</v>
      </c>
      <c r="W82" s="15">
        <v>0</v>
      </c>
      <c r="X82" s="16">
        <v>0</v>
      </c>
      <c r="Y82" s="16">
        <v>0</v>
      </c>
      <c r="Z82" s="17">
        <v>0</v>
      </c>
      <c r="AA82" s="11" t="s">
        <v>122</v>
      </c>
    </row>
    <row r="83" spans="1:27" x14ac:dyDescent="0.2">
      <c r="A83" s="1">
        <v>80</v>
      </c>
      <c r="B83" s="11" t="s">
        <v>123</v>
      </c>
      <c r="C83" s="12">
        <f t="shared" si="7"/>
        <v>8.5714285714285715E-2</v>
      </c>
      <c r="D83" s="13">
        <f t="shared" si="8"/>
        <v>0.42857142857142855</v>
      </c>
      <c r="E83" s="13">
        <f t="shared" si="9"/>
        <v>0</v>
      </c>
      <c r="F83" s="13">
        <f t="shared" si="10"/>
        <v>0</v>
      </c>
      <c r="G83" s="13">
        <f t="shared" si="11"/>
        <v>0</v>
      </c>
      <c r="H83" s="13">
        <f t="shared" si="12"/>
        <v>0</v>
      </c>
      <c r="I83" s="14">
        <f t="shared" si="13"/>
        <v>0.8</v>
      </c>
      <c r="J83" s="11">
        <v>15</v>
      </c>
      <c r="K83" s="15">
        <v>7</v>
      </c>
      <c r="L83" s="16">
        <v>1</v>
      </c>
      <c r="M83" s="17">
        <v>6</v>
      </c>
      <c r="N83" s="15">
        <v>1</v>
      </c>
      <c r="O83" s="16">
        <v>1</v>
      </c>
      <c r="P83" s="17">
        <v>0</v>
      </c>
      <c r="Q83" s="15">
        <v>1</v>
      </c>
      <c r="R83" s="16">
        <v>1</v>
      </c>
      <c r="S83" s="17">
        <v>0</v>
      </c>
      <c r="T83" s="15">
        <v>1</v>
      </c>
      <c r="U83" s="16">
        <v>1</v>
      </c>
      <c r="V83" s="17">
        <v>0</v>
      </c>
      <c r="W83" s="15">
        <v>0</v>
      </c>
      <c r="X83" s="16">
        <v>0</v>
      </c>
      <c r="Y83" s="16">
        <v>0</v>
      </c>
      <c r="Z83" s="17">
        <v>0</v>
      </c>
      <c r="AA83" s="11" t="s">
        <v>25</v>
      </c>
    </row>
    <row r="84" spans="1:27" x14ac:dyDescent="0.2">
      <c r="A84" s="1">
        <v>81</v>
      </c>
      <c r="B84" s="11" t="s">
        <v>124</v>
      </c>
      <c r="C84" s="12">
        <f t="shared" si="7"/>
        <v>0.3</v>
      </c>
      <c r="D84" s="13">
        <f t="shared" si="8"/>
        <v>0.5</v>
      </c>
      <c r="E84" s="13">
        <f t="shared" si="9"/>
        <v>0</v>
      </c>
      <c r="F84" s="13">
        <f t="shared" si="10"/>
        <v>0.5</v>
      </c>
      <c r="G84" s="13">
        <f t="shared" si="11"/>
        <v>0.5</v>
      </c>
      <c r="H84" s="13">
        <f t="shared" si="12"/>
        <v>0</v>
      </c>
      <c r="I84" s="14">
        <f t="shared" si="13"/>
        <v>0.8</v>
      </c>
      <c r="J84" s="11">
        <v>21</v>
      </c>
      <c r="K84" s="15">
        <v>11</v>
      </c>
      <c r="L84" s="16">
        <v>1</v>
      </c>
      <c r="M84" s="17">
        <v>10</v>
      </c>
      <c r="N84" s="15">
        <v>1</v>
      </c>
      <c r="O84" s="16">
        <v>1</v>
      </c>
      <c r="P84" s="17">
        <v>0</v>
      </c>
      <c r="Q84" s="15">
        <v>11</v>
      </c>
      <c r="R84" s="16">
        <v>1</v>
      </c>
      <c r="S84" s="17">
        <v>10</v>
      </c>
      <c r="T84" s="15">
        <v>11</v>
      </c>
      <c r="U84" s="16">
        <v>1</v>
      </c>
      <c r="V84" s="17">
        <v>10</v>
      </c>
      <c r="W84" s="15">
        <v>0</v>
      </c>
      <c r="X84" s="16">
        <v>0</v>
      </c>
      <c r="Y84" s="16">
        <v>0</v>
      </c>
      <c r="Z84" s="17">
        <v>0</v>
      </c>
      <c r="AA84" s="11" t="s">
        <v>125</v>
      </c>
    </row>
    <row r="85" spans="1:27" x14ac:dyDescent="0.2">
      <c r="A85" s="1">
        <v>82</v>
      </c>
      <c r="B85" s="11" t="s">
        <v>126</v>
      </c>
      <c r="C85" s="12">
        <f t="shared" si="7"/>
        <v>1.2500000000000001E-2</v>
      </c>
      <c r="D85" s="13">
        <f t="shared" si="8"/>
        <v>6.25E-2</v>
      </c>
      <c r="E85" s="13">
        <f t="shared" si="9"/>
        <v>0</v>
      </c>
      <c r="F85" s="13">
        <f t="shared" si="10"/>
        <v>0</v>
      </c>
      <c r="G85" s="13">
        <f t="shared" si="11"/>
        <v>0</v>
      </c>
      <c r="H85" s="13">
        <f t="shared" si="12"/>
        <v>0</v>
      </c>
      <c r="I85" s="14">
        <f t="shared" si="13"/>
        <v>0.6</v>
      </c>
      <c r="J85" s="11">
        <v>97</v>
      </c>
      <c r="K85" s="15">
        <v>7</v>
      </c>
      <c r="L85" s="16">
        <v>1</v>
      </c>
      <c r="M85" s="17">
        <v>6</v>
      </c>
      <c r="N85" s="15">
        <v>0</v>
      </c>
      <c r="O85" s="16">
        <v>0</v>
      </c>
      <c r="P85" s="17">
        <v>0</v>
      </c>
      <c r="Q85" s="15">
        <v>1</v>
      </c>
      <c r="R85" s="16">
        <v>1</v>
      </c>
      <c r="S85" s="17">
        <v>0</v>
      </c>
      <c r="T85" s="15">
        <v>1</v>
      </c>
      <c r="U85" s="16">
        <v>1</v>
      </c>
      <c r="V85" s="17">
        <v>0</v>
      </c>
      <c r="W85" s="15">
        <v>0</v>
      </c>
      <c r="X85" s="16">
        <v>0</v>
      </c>
      <c r="Y85" s="16">
        <v>0</v>
      </c>
      <c r="Z85" s="17">
        <v>0</v>
      </c>
      <c r="AA85" s="11" t="s">
        <v>25</v>
      </c>
    </row>
    <row r="86" spans="1:27" x14ac:dyDescent="0.2">
      <c r="A86" s="1">
        <v>83</v>
      </c>
      <c r="B86" s="11" t="s">
        <v>127</v>
      </c>
      <c r="C86" s="12">
        <f t="shared" si="7"/>
        <v>0.14193548387096772</v>
      </c>
      <c r="D86" s="13">
        <f t="shared" si="8"/>
        <v>0.54838709677419351</v>
      </c>
      <c r="E86" s="13">
        <f t="shared" si="9"/>
        <v>6.4516129032258063E-2</v>
      </c>
      <c r="F86" s="13">
        <f t="shared" si="10"/>
        <v>0</v>
      </c>
      <c r="G86" s="13">
        <f t="shared" si="11"/>
        <v>9.6774193548387094E-2</v>
      </c>
      <c r="H86" s="13">
        <f t="shared" si="12"/>
        <v>0</v>
      </c>
      <c r="I86" s="14">
        <f t="shared" si="13"/>
        <v>0.6</v>
      </c>
      <c r="J86" s="11">
        <v>32</v>
      </c>
      <c r="K86" s="15">
        <v>18</v>
      </c>
      <c r="L86" s="16">
        <v>1</v>
      </c>
      <c r="M86" s="17">
        <v>17</v>
      </c>
      <c r="N86" s="15">
        <v>3</v>
      </c>
      <c r="O86" s="16">
        <v>1</v>
      </c>
      <c r="P86" s="17">
        <v>2</v>
      </c>
      <c r="Q86" s="15">
        <v>0</v>
      </c>
      <c r="R86" s="16">
        <v>0</v>
      </c>
      <c r="S86" s="17">
        <v>0</v>
      </c>
      <c r="T86" s="15">
        <v>4</v>
      </c>
      <c r="U86" s="16">
        <v>1</v>
      </c>
      <c r="V86" s="17">
        <v>3</v>
      </c>
      <c r="W86" s="15">
        <v>0</v>
      </c>
      <c r="X86" s="16">
        <v>0</v>
      </c>
      <c r="Y86" s="16">
        <v>0</v>
      </c>
      <c r="Z86" s="17">
        <v>0</v>
      </c>
      <c r="AA86" s="11" t="s">
        <v>62</v>
      </c>
    </row>
    <row r="87" spans="1:27" x14ac:dyDescent="0.2">
      <c r="A87" s="1">
        <v>84</v>
      </c>
      <c r="B87" s="11" t="s">
        <v>128</v>
      </c>
      <c r="C87" s="12">
        <f t="shared" si="7"/>
        <v>1.1494252873563218E-2</v>
      </c>
      <c r="D87" s="13">
        <f t="shared" si="8"/>
        <v>5.7471264367816091E-2</v>
      </c>
      <c r="E87" s="13">
        <f t="shared" si="9"/>
        <v>0</v>
      </c>
      <c r="F87" s="13">
        <f t="shared" si="10"/>
        <v>0</v>
      </c>
      <c r="G87" s="13">
        <f t="shared" si="11"/>
        <v>0</v>
      </c>
      <c r="H87" s="13">
        <f t="shared" si="12"/>
        <v>0</v>
      </c>
      <c r="I87" s="14">
        <f t="shared" si="13"/>
        <v>0.6</v>
      </c>
      <c r="J87" s="11">
        <v>88</v>
      </c>
      <c r="K87" s="15">
        <v>6</v>
      </c>
      <c r="L87" s="16">
        <v>1</v>
      </c>
      <c r="M87" s="17">
        <v>5</v>
      </c>
      <c r="N87" s="15">
        <v>0</v>
      </c>
      <c r="O87" s="16">
        <v>0</v>
      </c>
      <c r="P87" s="17">
        <v>0</v>
      </c>
      <c r="Q87" s="15">
        <v>1</v>
      </c>
      <c r="R87" s="16">
        <v>1</v>
      </c>
      <c r="S87" s="17">
        <v>0</v>
      </c>
      <c r="T87" s="15">
        <v>1</v>
      </c>
      <c r="U87" s="16">
        <v>1</v>
      </c>
      <c r="V87" s="17">
        <v>0</v>
      </c>
      <c r="W87" s="15">
        <v>0</v>
      </c>
      <c r="X87" s="16">
        <v>0</v>
      </c>
      <c r="Y87" s="16">
        <v>0</v>
      </c>
      <c r="Z87" s="17">
        <v>0</v>
      </c>
      <c r="AA87" s="11" t="s">
        <v>25</v>
      </c>
    </row>
    <row r="88" spans="1:27" x14ac:dyDescent="0.2">
      <c r="A88" s="1">
        <v>85</v>
      </c>
      <c r="B88" s="11" t="s">
        <v>129</v>
      </c>
      <c r="C88" s="12">
        <f t="shared" si="7"/>
        <v>0</v>
      </c>
      <c r="D88" s="13">
        <f t="shared" si="8"/>
        <v>0</v>
      </c>
      <c r="E88" s="13">
        <f t="shared" si="9"/>
        <v>0</v>
      </c>
      <c r="F88" s="13">
        <f t="shared" si="10"/>
        <v>0</v>
      </c>
      <c r="G88" s="13">
        <f t="shared" si="11"/>
        <v>0</v>
      </c>
      <c r="H88" s="13">
        <f t="shared" si="12"/>
        <v>0</v>
      </c>
      <c r="I88" s="14">
        <f t="shared" si="13"/>
        <v>0.8</v>
      </c>
      <c r="J88" s="11">
        <v>25</v>
      </c>
      <c r="K88" s="15">
        <v>1</v>
      </c>
      <c r="L88" s="16">
        <v>1</v>
      </c>
      <c r="M88" s="17">
        <v>0</v>
      </c>
      <c r="N88" s="15">
        <v>1</v>
      </c>
      <c r="O88" s="16">
        <v>1</v>
      </c>
      <c r="P88" s="17">
        <v>0</v>
      </c>
      <c r="Q88" s="15">
        <v>1</v>
      </c>
      <c r="R88" s="16">
        <v>1</v>
      </c>
      <c r="S88" s="17">
        <v>0</v>
      </c>
      <c r="T88" s="15">
        <v>1</v>
      </c>
      <c r="U88" s="16">
        <v>1</v>
      </c>
      <c r="V88" s="17">
        <v>0</v>
      </c>
      <c r="W88" s="15">
        <v>0</v>
      </c>
      <c r="X88" s="16">
        <v>0</v>
      </c>
      <c r="Y88" s="16">
        <v>0</v>
      </c>
      <c r="Z88" s="17">
        <v>0</v>
      </c>
      <c r="AA88" s="11" t="s">
        <v>130</v>
      </c>
    </row>
    <row r="89" spans="1:27" x14ac:dyDescent="0.2">
      <c r="A89" s="1">
        <v>86</v>
      </c>
      <c r="B89" s="11" t="s">
        <v>131</v>
      </c>
      <c r="C89" s="12">
        <f t="shared" si="7"/>
        <v>0</v>
      </c>
      <c r="D89" s="13">
        <f t="shared" si="8"/>
        <v>0</v>
      </c>
      <c r="E89" s="13">
        <f t="shared" si="9"/>
        <v>0</v>
      </c>
      <c r="F89" s="13">
        <f t="shared" si="10"/>
        <v>0</v>
      </c>
      <c r="G89" s="13">
        <f t="shared" si="11"/>
        <v>0</v>
      </c>
      <c r="H89" s="13">
        <f t="shared" si="12"/>
        <v>0</v>
      </c>
      <c r="I89" s="14">
        <f t="shared" si="13"/>
        <v>0.4</v>
      </c>
      <c r="J89" s="11">
        <v>15</v>
      </c>
      <c r="K89" s="15">
        <v>1</v>
      </c>
      <c r="L89" s="16">
        <v>1</v>
      </c>
      <c r="M89" s="17">
        <v>0</v>
      </c>
      <c r="N89" s="15">
        <v>0</v>
      </c>
      <c r="O89" s="16">
        <v>0</v>
      </c>
      <c r="P89" s="17">
        <v>0</v>
      </c>
      <c r="Q89" s="15">
        <v>0.5</v>
      </c>
      <c r="R89" s="16">
        <v>0.5</v>
      </c>
      <c r="S89" s="17">
        <v>0</v>
      </c>
      <c r="T89" s="15">
        <v>0.5</v>
      </c>
      <c r="U89" s="16">
        <v>0.5</v>
      </c>
      <c r="V89" s="17">
        <v>0</v>
      </c>
      <c r="W89" s="15">
        <v>0</v>
      </c>
      <c r="X89" s="16">
        <v>0</v>
      </c>
      <c r="Y89" s="16">
        <v>0</v>
      </c>
      <c r="Z89" s="17">
        <v>0</v>
      </c>
      <c r="AA89" s="11" t="s">
        <v>28</v>
      </c>
    </row>
    <row r="90" spans="1:27" x14ac:dyDescent="0.2">
      <c r="A90" s="1">
        <v>87</v>
      </c>
      <c r="B90" s="11" t="s">
        <v>132</v>
      </c>
      <c r="C90" s="12">
        <f t="shared" si="7"/>
        <v>2.4390243902439024E-3</v>
      </c>
      <c r="D90" s="13">
        <f t="shared" si="8"/>
        <v>1.2195121951219513E-2</v>
      </c>
      <c r="E90" s="13">
        <f t="shared" si="9"/>
        <v>0</v>
      </c>
      <c r="F90" s="13">
        <f t="shared" si="10"/>
        <v>0</v>
      </c>
      <c r="G90" s="13">
        <f t="shared" si="11"/>
        <v>0</v>
      </c>
      <c r="H90" s="13">
        <f t="shared" si="12"/>
        <v>0</v>
      </c>
      <c r="I90" s="14">
        <f t="shared" si="13"/>
        <v>0.6</v>
      </c>
      <c r="J90" s="11">
        <v>83</v>
      </c>
      <c r="K90" s="15">
        <v>2</v>
      </c>
      <c r="L90" s="16">
        <v>1</v>
      </c>
      <c r="M90" s="17">
        <v>1</v>
      </c>
      <c r="N90" s="15">
        <v>0</v>
      </c>
      <c r="O90" s="16">
        <v>0</v>
      </c>
      <c r="P90" s="17">
        <v>0</v>
      </c>
      <c r="Q90" s="15">
        <v>1</v>
      </c>
      <c r="R90" s="16">
        <v>1</v>
      </c>
      <c r="S90" s="17">
        <v>0</v>
      </c>
      <c r="T90" s="15">
        <v>1</v>
      </c>
      <c r="U90" s="16">
        <v>1</v>
      </c>
      <c r="V90" s="17">
        <v>0</v>
      </c>
      <c r="W90" s="15">
        <v>0</v>
      </c>
      <c r="X90" s="16">
        <v>0</v>
      </c>
      <c r="Y90" s="16">
        <v>0</v>
      </c>
      <c r="Z90" s="17">
        <v>0</v>
      </c>
      <c r="AA90" s="11" t="s">
        <v>25</v>
      </c>
    </row>
    <row r="91" spans="1:27" x14ac:dyDescent="0.2">
      <c r="A91" s="1">
        <v>88</v>
      </c>
      <c r="B91" s="11" t="s">
        <v>133</v>
      </c>
      <c r="C91" s="12">
        <f t="shared" si="7"/>
        <v>0.20303030303030303</v>
      </c>
      <c r="D91" s="13">
        <f t="shared" si="8"/>
        <v>1.5151515151515152E-2</v>
      </c>
      <c r="E91" s="13">
        <f t="shared" si="9"/>
        <v>0</v>
      </c>
      <c r="F91" s="13">
        <f t="shared" si="10"/>
        <v>0</v>
      </c>
      <c r="G91" s="13">
        <f t="shared" si="11"/>
        <v>0</v>
      </c>
      <c r="H91" s="13">
        <f t="shared" si="12"/>
        <v>1</v>
      </c>
      <c r="I91" s="14">
        <f t="shared" si="13"/>
        <v>0.4</v>
      </c>
      <c r="J91" s="11">
        <v>67</v>
      </c>
      <c r="K91" s="15">
        <v>1</v>
      </c>
      <c r="L91" s="16">
        <v>0</v>
      </c>
      <c r="M91" s="17">
        <v>1</v>
      </c>
      <c r="N91" s="15">
        <v>0</v>
      </c>
      <c r="O91" s="16">
        <v>0</v>
      </c>
      <c r="P91" s="17">
        <v>0</v>
      </c>
      <c r="Q91" s="15">
        <v>0</v>
      </c>
      <c r="R91" s="16">
        <v>0</v>
      </c>
      <c r="S91" s="17">
        <v>0</v>
      </c>
      <c r="T91" s="15">
        <v>1</v>
      </c>
      <c r="U91" s="16">
        <v>1</v>
      </c>
      <c r="V91" s="17">
        <v>0</v>
      </c>
      <c r="W91" s="15">
        <v>52</v>
      </c>
      <c r="X91" s="16">
        <v>1</v>
      </c>
      <c r="Y91" s="16">
        <v>51</v>
      </c>
      <c r="Z91" s="17">
        <v>15</v>
      </c>
      <c r="AA91" s="11" t="s">
        <v>25</v>
      </c>
    </row>
    <row r="92" spans="1:27" x14ac:dyDescent="0.2">
      <c r="A92" s="1">
        <v>89</v>
      </c>
      <c r="B92" s="11" t="s">
        <v>134</v>
      </c>
      <c r="C92" s="12">
        <f t="shared" si="7"/>
        <v>0</v>
      </c>
      <c r="D92" s="13">
        <f t="shared" si="8"/>
        <v>0</v>
      </c>
      <c r="E92" s="13">
        <f t="shared" si="9"/>
        <v>0</v>
      </c>
      <c r="F92" s="13">
        <f t="shared" si="10"/>
        <v>0</v>
      </c>
      <c r="G92" s="13">
        <f t="shared" si="11"/>
        <v>0</v>
      </c>
      <c r="H92" s="13">
        <f t="shared" si="12"/>
        <v>0</v>
      </c>
      <c r="I92" s="14">
        <f t="shared" si="13"/>
        <v>0.6</v>
      </c>
      <c r="J92" s="11">
        <v>75</v>
      </c>
      <c r="K92" s="15">
        <v>1</v>
      </c>
      <c r="L92" s="16">
        <v>1</v>
      </c>
      <c r="M92" s="17">
        <v>0</v>
      </c>
      <c r="N92" s="15">
        <v>0</v>
      </c>
      <c r="O92" s="16">
        <v>0</v>
      </c>
      <c r="P92" s="17">
        <v>0</v>
      </c>
      <c r="Q92" s="15">
        <v>1</v>
      </c>
      <c r="R92" s="16">
        <v>1</v>
      </c>
      <c r="S92" s="17">
        <v>0</v>
      </c>
      <c r="T92" s="15">
        <v>1</v>
      </c>
      <c r="U92" s="16">
        <v>1</v>
      </c>
      <c r="V92" s="17">
        <v>0</v>
      </c>
      <c r="W92" s="15">
        <v>0</v>
      </c>
      <c r="X92" s="16">
        <v>0</v>
      </c>
      <c r="Y92" s="16">
        <v>0</v>
      </c>
      <c r="Z92" s="17">
        <v>0</v>
      </c>
      <c r="AA92" s="11" t="s">
        <v>25</v>
      </c>
    </row>
    <row r="93" spans="1:27" x14ac:dyDescent="0.2">
      <c r="A93" s="1">
        <v>90</v>
      </c>
      <c r="B93" s="11" t="s">
        <v>135</v>
      </c>
      <c r="C93" s="12">
        <f t="shared" si="7"/>
        <v>1.4999999999999999E-2</v>
      </c>
      <c r="D93" s="13">
        <f t="shared" si="8"/>
        <v>7.4999999999999997E-2</v>
      </c>
      <c r="E93" s="13">
        <f t="shared" si="9"/>
        <v>0</v>
      </c>
      <c r="F93" s="13">
        <f t="shared" si="10"/>
        <v>0</v>
      </c>
      <c r="G93" s="13">
        <f t="shared" si="11"/>
        <v>0</v>
      </c>
      <c r="H93" s="13">
        <f t="shared" si="12"/>
        <v>0</v>
      </c>
      <c r="I93" s="14">
        <f t="shared" si="13"/>
        <v>0.6</v>
      </c>
      <c r="J93" s="11">
        <v>41</v>
      </c>
      <c r="K93" s="15">
        <v>4</v>
      </c>
      <c r="L93" s="16">
        <v>1</v>
      </c>
      <c r="M93" s="17">
        <v>3</v>
      </c>
      <c r="N93" s="15">
        <v>0</v>
      </c>
      <c r="O93" s="16">
        <v>0</v>
      </c>
      <c r="P93" s="17">
        <v>0</v>
      </c>
      <c r="Q93" s="15">
        <v>1</v>
      </c>
      <c r="R93" s="16">
        <v>1</v>
      </c>
      <c r="S93" s="17">
        <v>0</v>
      </c>
      <c r="T93" s="15">
        <v>1</v>
      </c>
      <c r="U93" s="16">
        <v>1</v>
      </c>
      <c r="V93" s="17">
        <v>0</v>
      </c>
      <c r="W93" s="15">
        <v>0</v>
      </c>
      <c r="X93" s="16">
        <v>0</v>
      </c>
      <c r="Y93" s="16">
        <v>0</v>
      </c>
      <c r="Z93" s="17">
        <v>0</v>
      </c>
      <c r="AA93" s="11" t="s">
        <v>25</v>
      </c>
    </row>
    <row r="94" spans="1:27" x14ac:dyDescent="0.2">
      <c r="A94" s="1">
        <v>91</v>
      </c>
      <c r="B94" s="11" t="s">
        <v>136</v>
      </c>
      <c r="C94" s="12">
        <f t="shared" si="7"/>
        <v>0.3</v>
      </c>
      <c r="D94" s="13">
        <f t="shared" si="8"/>
        <v>0.5</v>
      </c>
      <c r="E94" s="13">
        <f t="shared" si="9"/>
        <v>0</v>
      </c>
      <c r="F94" s="13">
        <f t="shared" si="10"/>
        <v>0.5</v>
      </c>
      <c r="G94" s="13">
        <f t="shared" si="11"/>
        <v>0.5</v>
      </c>
      <c r="H94" s="13">
        <f t="shared" si="12"/>
        <v>0</v>
      </c>
      <c r="I94" s="14">
        <f t="shared" si="13"/>
        <v>0.6</v>
      </c>
      <c r="J94" s="11">
        <v>14</v>
      </c>
      <c r="K94" s="15">
        <v>7.5</v>
      </c>
      <c r="L94" s="16">
        <v>1</v>
      </c>
      <c r="M94" s="17">
        <v>6.5</v>
      </c>
      <c r="N94" s="15">
        <v>1</v>
      </c>
      <c r="O94" s="16">
        <v>1</v>
      </c>
      <c r="P94" s="17">
        <v>0</v>
      </c>
      <c r="Q94" s="15">
        <v>7</v>
      </c>
      <c r="R94" s="16">
        <v>0.5</v>
      </c>
      <c r="S94" s="17">
        <v>6.5</v>
      </c>
      <c r="T94" s="15">
        <v>7</v>
      </c>
      <c r="U94" s="16">
        <v>0.5</v>
      </c>
      <c r="V94" s="17">
        <v>6.5</v>
      </c>
      <c r="W94" s="15">
        <v>0</v>
      </c>
      <c r="X94" s="16">
        <v>0</v>
      </c>
      <c r="Y94" s="16">
        <v>0</v>
      </c>
      <c r="Z94" s="17">
        <v>0</v>
      </c>
      <c r="AA94" s="11" t="s">
        <v>125</v>
      </c>
    </row>
    <row r="95" spans="1:27" x14ac:dyDescent="0.2">
      <c r="A95" s="1">
        <v>92</v>
      </c>
      <c r="B95" s="11" t="s">
        <v>137</v>
      </c>
      <c r="C95" s="12">
        <f t="shared" si="7"/>
        <v>0.14499999999999999</v>
      </c>
      <c r="D95" s="13">
        <f t="shared" si="8"/>
        <v>0.125</v>
      </c>
      <c r="E95" s="13">
        <f t="shared" si="9"/>
        <v>0</v>
      </c>
      <c r="F95" s="13">
        <f t="shared" si="10"/>
        <v>0</v>
      </c>
      <c r="G95" s="13">
        <f t="shared" si="11"/>
        <v>0.6</v>
      </c>
      <c r="H95" s="13">
        <f t="shared" si="12"/>
        <v>0</v>
      </c>
      <c r="I95" s="14">
        <f t="shared" si="13"/>
        <v>0.4</v>
      </c>
      <c r="J95" s="11">
        <v>41</v>
      </c>
      <c r="K95" s="15">
        <v>6</v>
      </c>
      <c r="L95" s="16">
        <v>1</v>
      </c>
      <c r="M95" s="17">
        <v>5</v>
      </c>
      <c r="N95" s="15">
        <v>0</v>
      </c>
      <c r="O95" s="16">
        <v>0</v>
      </c>
      <c r="P95" s="17">
        <v>0</v>
      </c>
      <c r="Q95" s="15">
        <v>0</v>
      </c>
      <c r="R95" s="16">
        <v>0</v>
      </c>
      <c r="S95" s="17">
        <v>0</v>
      </c>
      <c r="T95" s="15">
        <v>25</v>
      </c>
      <c r="U95" s="16">
        <v>1</v>
      </c>
      <c r="V95" s="17">
        <v>24</v>
      </c>
      <c r="W95" s="15">
        <v>0</v>
      </c>
      <c r="X95" s="16">
        <v>0</v>
      </c>
      <c r="Y95" s="16">
        <v>0</v>
      </c>
      <c r="Z95" s="17">
        <v>0</v>
      </c>
      <c r="AA95" s="11" t="s">
        <v>44</v>
      </c>
    </row>
    <row r="96" spans="1:27" x14ac:dyDescent="0.2">
      <c r="A96" s="1">
        <v>93</v>
      </c>
      <c r="B96" s="11" t="s">
        <v>138</v>
      </c>
      <c r="C96" s="12">
        <f t="shared" si="7"/>
        <v>1.1764705882352941E-2</v>
      </c>
      <c r="D96" s="13">
        <f t="shared" si="8"/>
        <v>5.8823529411764705E-2</v>
      </c>
      <c r="E96" s="13">
        <f t="shared" si="9"/>
        <v>0</v>
      </c>
      <c r="F96" s="13">
        <f t="shared" si="10"/>
        <v>0</v>
      </c>
      <c r="G96" s="13">
        <f t="shared" si="11"/>
        <v>0</v>
      </c>
      <c r="H96" s="13">
        <f t="shared" si="12"/>
        <v>0</v>
      </c>
      <c r="I96" s="14">
        <f t="shared" si="13"/>
        <v>0.2</v>
      </c>
      <c r="J96" s="11">
        <v>154</v>
      </c>
      <c r="K96" s="15">
        <v>10</v>
      </c>
      <c r="L96" s="16">
        <v>1</v>
      </c>
      <c r="M96" s="17">
        <v>9</v>
      </c>
      <c r="N96" s="15">
        <v>0</v>
      </c>
      <c r="O96" s="16">
        <v>0</v>
      </c>
      <c r="P96" s="17">
        <v>0</v>
      </c>
      <c r="Q96" s="15">
        <v>0</v>
      </c>
      <c r="R96" s="16">
        <v>0</v>
      </c>
      <c r="S96" s="17">
        <v>0</v>
      </c>
      <c r="T96" s="15">
        <v>0</v>
      </c>
      <c r="U96" s="16">
        <v>0</v>
      </c>
      <c r="V96" s="17">
        <v>0</v>
      </c>
      <c r="W96" s="15">
        <v>0</v>
      </c>
      <c r="X96" s="16">
        <v>0</v>
      </c>
      <c r="Y96" s="16">
        <v>0</v>
      </c>
      <c r="Z96" s="17">
        <v>0</v>
      </c>
      <c r="AA96" s="11" t="s">
        <v>79</v>
      </c>
    </row>
    <row r="97" spans="1:27" x14ac:dyDescent="0.2">
      <c r="A97" s="1">
        <v>94</v>
      </c>
      <c r="B97" s="11" t="s">
        <v>139</v>
      </c>
      <c r="C97" s="12">
        <f t="shared" si="7"/>
        <v>0</v>
      </c>
      <c r="D97" s="13">
        <f t="shared" si="8"/>
        <v>0</v>
      </c>
      <c r="E97" s="13">
        <f t="shared" si="9"/>
        <v>0</v>
      </c>
      <c r="F97" s="13">
        <f t="shared" si="10"/>
        <v>0</v>
      </c>
      <c r="G97" s="13">
        <f t="shared" si="11"/>
        <v>0</v>
      </c>
      <c r="H97" s="13">
        <f t="shared" si="12"/>
        <v>0</v>
      </c>
      <c r="I97" s="14">
        <f t="shared" si="13"/>
        <v>0.6</v>
      </c>
      <c r="J97" s="11">
        <v>12</v>
      </c>
      <c r="K97" s="15">
        <v>1</v>
      </c>
      <c r="L97" s="16">
        <v>1</v>
      </c>
      <c r="M97" s="17">
        <v>0</v>
      </c>
      <c r="N97" s="15">
        <v>1</v>
      </c>
      <c r="O97" s="16">
        <v>1</v>
      </c>
      <c r="P97" s="17">
        <v>0</v>
      </c>
      <c r="Q97" s="15">
        <v>0</v>
      </c>
      <c r="R97" s="16">
        <v>0</v>
      </c>
      <c r="S97" s="17">
        <v>0</v>
      </c>
      <c r="T97" s="15">
        <v>0</v>
      </c>
      <c r="U97" s="16">
        <v>0</v>
      </c>
      <c r="V97" s="17">
        <v>0</v>
      </c>
      <c r="W97" s="15">
        <v>1</v>
      </c>
      <c r="X97" s="16">
        <v>1</v>
      </c>
      <c r="Y97" s="16">
        <v>0</v>
      </c>
      <c r="Z97" s="17">
        <v>0</v>
      </c>
      <c r="AA97" s="11" t="s">
        <v>91</v>
      </c>
    </row>
    <row r="98" spans="1:27" x14ac:dyDescent="0.2">
      <c r="A98" s="1">
        <v>95</v>
      </c>
      <c r="B98" s="11" t="s">
        <v>140</v>
      </c>
      <c r="C98" s="12">
        <f t="shared" si="7"/>
        <v>0.21333333333333332</v>
      </c>
      <c r="D98" s="13">
        <f t="shared" si="8"/>
        <v>2.2222222222222223E-2</v>
      </c>
      <c r="E98" s="13">
        <f t="shared" si="9"/>
        <v>0</v>
      </c>
      <c r="F98" s="13">
        <f t="shared" si="10"/>
        <v>2.2222222222222223E-2</v>
      </c>
      <c r="G98" s="13">
        <f t="shared" si="11"/>
        <v>2.2222222222222223E-2</v>
      </c>
      <c r="H98" s="13">
        <f t="shared" si="12"/>
        <v>1</v>
      </c>
      <c r="I98" s="14">
        <f t="shared" si="13"/>
        <v>0.8</v>
      </c>
      <c r="J98" s="11">
        <v>46</v>
      </c>
      <c r="K98" s="15">
        <v>2</v>
      </c>
      <c r="L98" s="16">
        <v>1</v>
      </c>
      <c r="M98" s="17">
        <v>1</v>
      </c>
      <c r="N98" s="15">
        <v>0</v>
      </c>
      <c r="O98" s="16">
        <v>0</v>
      </c>
      <c r="P98" s="17">
        <v>0</v>
      </c>
      <c r="Q98" s="15">
        <v>2</v>
      </c>
      <c r="R98" s="16">
        <v>1</v>
      </c>
      <c r="S98" s="17">
        <v>1</v>
      </c>
      <c r="T98" s="15">
        <v>2</v>
      </c>
      <c r="U98" s="16">
        <v>1</v>
      </c>
      <c r="V98" s="17">
        <v>1</v>
      </c>
      <c r="W98" s="15">
        <v>10</v>
      </c>
      <c r="X98" s="16">
        <v>1</v>
      </c>
      <c r="Y98" s="16">
        <v>9</v>
      </c>
      <c r="Z98" s="17">
        <v>36</v>
      </c>
      <c r="AA98" s="11" t="s">
        <v>54</v>
      </c>
    </row>
    <row r="99" spans="1:27" x14ac:dyDescent="0.2">
      <c r="A99" s="1">
        <v>18</v>
      </c>
      <c r="B99" s="11" t="s">
        <v>141</v>
      </c>
      <c r="C99" s="12">
        <f t="shared" si="7"/>
        <v>5.9259259259259255E-2</v>
      </c>
      <c r="D99" s="13">
        <f t="shared" si="8"/>
        <v>1.8518518518518517E-2</v>
      </c>
      <c r="E99" s="13">
        <f t="shared" si="9"/>
        <v>9.2592592592592587E-3</v>
      </c>
      <c r="F99" s="13">
        <f t="shared" si="10"/>
        <v>9.2592592592592587E-3</v>
      </c>
      <c r="G99" s="13">
        <f t="shared" si="11"/>
        <v>0.25925925925925924</v>
      </c>
      <c r="H99" s="13">
        <f t="shared" si="12"/>
        <v>0</v>
      </c>
      <c r="I99" s="14">
        <f t="shared" si="13"/>
        <v>0</v>
      </c>
      <c r="J99" s="11">
        <v>55</v>
      </c>
      <c r="K99" s="15">
        <v>1</v>
      </c>
      <c r="L99" s="16">
        <v>0</v>
      </c>
      <c r="M99" s="17">
        <v>1</v>
      </c>
      <c r="N99" s="15">
        <v>0.5</v>
      </c>
      <c r="O99" s="16">
        <v>0</v>
      </c>
      <c r="P99" s="17">
        <v>0.5</v>
      </c>
      <c r="Q99" s="15">
        <v>0.5</v>
      </c>
      <c r="R99" s="16">
        <v>0</v>
      </c>
      <c r="S99" s="17">
        <v>0.5</v>
      </c>
      <c r="T99" s="15">
        <v>14</v>
      </c>
      <c r="U99" s="16">
        <v>0</v>
      </c>
      <c r="V99" s="17">
        <v>14</v>
      </c>
      <c r="W99" s="15">
        <v>0</v>
      </c>
      <c r="X99" s="16">
        <v>0</v>
      </c>
      <c r="Y99" s="16">
        <v>0</v>
      </c>
      <c r="Z99" s="17">
        <v>0</v>
      </c>
      <c r="AA99" s="11" t="s">
        <v>142</v>
      </c>
    </row>
    <row r="100" spans="1:27" x14ac:dyDescent="0.2">
      <c r="A100" s="1">
        <v>97</v>
      </c>
      <c r="B100" s="11" t="s">
        <v>143</v>
      </c>
      <c r="C100" s="12">
        <f t="shared" si="7"/>
        <v>3.0769230769230771E-2</v>
      </c>
      <c r="D100" s="13">
        <f t="shared" si="8"/>
        <v>0.15384615384615385</v>
      </c>
      <c r="E100" s="13">
        <f t="shared" si="9"/>
        <v>0</v>
      </c>
      <c r="F100" s="13">
        <f t="shared" si="10"/>
        <v>0</v>
      </c>
      <c r="G100" s="13">
        <f t="shared" si="11"/>
        <v>0</v>
      </c>
      <c r="H100" s="13">
        <f t="shared" si="12"/>
        <v>0</v>
      </c>
      <c r="I100" s="14">
        <f t="shared" si="13"/>
        <v>0.2</v>
      </c>
      <c r="J100" s="11">
        <v>27</v>
      </c>
      <c r="K100" s="15">
        <v>5</v>
      </c>
      <c r="L100" s="16">
        <v>1</v>
      </c>
      <c r="M100" s="17">
        <v>4</v>
      </c>
      <c r="N100" s="15">
        <v>0</v>
      </c>
      <c r="O100" s="16">
        <v>0</v>
      </c>
      <c r="P100" s="17">
        <v>0</v>
      </c>
      <c r="Q100" s="15">
        <v>0</v>
      </c>
      <c r="R100" s="16">
        <v>0</v>
      </c>
      <c r="S100" s="17">
        <v>0</v>
      </c>
      <c r="T100" s="15">
        <v>0</v>
      </c>
      <c r="U100" s="16">
        <v>0</v>
      </c>
      <c r="V100" s="17">
        <v>0</v>
      </c>
      <c r="W100" s="15">
        <v>0</v>
      </c>
      <c r="X100" s="16">
        <v>0</v>
      </c>
      <c r="Y100" s="16">
        <v>0</v>
      </c>
      <c r="Z100" s="17">
        <v>0</v>
      </c>
      <c r="AA100" s="11" t="s">
        <v>44</v>
      </c>
    </row>
    <row r="101" spans="1:27" x14ac:dyDescent="0.2">
      <c r="A101" s="1">
        <v>98</v>
      </c>
      <c r="B101" s="11" t="s">
        <v>144</v>
      </c>
      <c r="C101" s="12">
        <f t="shared" si="7"/>
        <v>3.8461538461538464E-3</v>
      </c>
      <c r="D101" s="13">
        <f t="shared" si="8"/>
        <v>1.9230769230769232E-2</v>
      </c>
      <c r="E101" s="13">
        <f t="shared" si="9"/>
        <v>0</v>
      </c>
      <c r="F101" s="13">
        <f t="shared" si="10"/>
        <v>0</v>
      </c>
      <c r="G101" s="13">
        <f t="shared" si="11"/>
        <v>0</v>
      </c>
      <c r="H101" s="13">
        <f t="shared" si="12"/>
        <v>0</v>
      </c>
      <c r="I101" s="14">
        <f t="shared" si="13"/>
        <v>0.3</v>
      </c>
      <c r="J101" s="11">
        <v>53</v>
      </c>
      <c r="K101" s="15">
        <v>2</v>
      </c>
      <c r="L101" s="16">
        <v>1</v>
      </c>
      <c r="M101" s="17">
        <v>1</v>
      </c>
      <c r="N101" s="15">
        <v>0</v>
      </c>
      <c r="O101" s="16">
        <v>0</v>
      </c>
      <c r="P101" s="17">
        <v>0</v>
      </c>
      <c r="Q101" s="15">
        <v>0</v>
      </c>
      <c r="R101" s="16">
        <v>0</v>
      </c>
      <c r="S101" s="17">
        <v>0</v>
      </c>
      <c r="T101" s="15">
        <v>0</v>
      </c>
      <c r="U101" s="16">
        <v>0</v>
      </c>
      <c r="V101" s="17">
        <v>0</v>
      </c>
      <c r="W101" s="15">
        <v>0.5</v>
      </c>
      <c r="X101" s="16">
        <v>0.5</v>
      </c>
      <c r="Y101" s="16">
        <v>0</v>
      </c>
      <c r="Z101" s="17">
        <v>0</v>
      </c>
      <c r="AA101" s="11" t="s">
        <v>145</v>
      </c>
    </row>
    <row r="102" spans="1:27" x14ac:dyDescent="0.2">
      <c r="A102" s="1">
        <v>99</v>
      </c>
      <c r="B102" s="11" t="s">
        <v>146</v>
      </c>
      <c r="C102" s="12">
        <f t="shared" si="7"/>
        <v>4.1237113402061857E-3</v>
      </c>
      <c r="D102" s="13">
        <f t="shared" si="8"/>
        <v>2.0618556701030927E-2</v>
      </c>
      <c r="E102" s="13">
        <f t="shared" si="9"/>
        <v>0</v>
      </c>
      <c r="F102" s="13">
        <f t="shared" si="10"/>
        <v>0</v>
      </c>
      <c r="G102" s="13">
        <f t="shared" si="11"/>
        <v>0</v>
      </c>
      <c r="H102" s="13">
        <f t="shared" si="12"/>
        <v>0</v>
      </c>
      <c r="I102" s="14">
        <f t="shared" si="13"/>
        <v>0.2</v>
      </c>
      <c r="J102" s="11">
        <v>98</v>
      </c>
      <c r="K102" s="15">
        <v>3</v>
      </c>
      <c r="L102" s="16">
        <v>1</v>
      </c>
      <c r="M102" s="17">
        <v>2</v>
      </c>
      <c r="N102" s="15">
        <v>0</v>
      </c>
      <c r="O102" s="16">
        <v>0</v>
      </c>
      <c r="P102" s="17">
        <v>0</v>
      </c>
      <c r="Q102" s="15">
        <v>0</v>
      </c>
      <c r="R102" s="16">
        <v>0</v>
      </c>
      <c r="S102" s="17">
        <v>0</v>
      </c>
      <c r="T102" s="15">
        <v>0</v>
      </c>
      <c r="U102" s="16">
        <v>0</v>
      </c>
      <c r="V102" s="17">
        <v>0</v>
      </c>
      <c r="W102" s="15">
        <v>0</v>
      </c>
      <c r="X102" s="16">
        <v>0</v>
      </c>
      <c r="Y102" s="16">
        <v>0</v>
      </c>
      <c r="Z102" s="17">
        <v>0</v>
      </c>
      <c r="AA102" s="11" t="s">
        <v>62</v>
      </c>
    </row>
    <row r="103" spans="1:27" x14ac:dyDescent="0.2">
      <c r="A103" s="1">
        <v>100</v>
      </c>
      <c r="B103" s="11" t="s">
        <v>147</v>
      </c>
      <c r="C103" s="12">
        <f t="shared" si="7"/>
        <v>0.1</v>
      </c>
      <c r="D103" s="13">
        <f t="shared" si="8"/>
        <v>0.5</v>
      </c>
      <c r="E103" s="13">
        <f t="shared" si="9"/>
        <v>0</v>
      </c>
      <c r="F103" s="13">
        <f t="shared" si="10"/>
        <v>0</v>
      </c>
      <c r="G103" s="13">
        <f t="shared" si="11"/>
        <v>0</v>
      </c>
      <c r="H103" s="13">
        <f t="shared" si="12"/>
        <v>0</v>
      </c>
      <c r="I103" s="14">
        <f t="shared" si="13"/>
        <v>0.5</v>
      </c>
      <c r="J103" s="11">
        <v>66</v>
      </c>
      <c r="K103" s="15">
        <v>33</v>
      </c>
      <c r="L103" s="16">
        <v>0.5</v>
      </c>
      <c r="M103" s="17">
        <v>32.5</v>
      </c>
      <c r="N103" s="15">
        <v>0</v>
      </c>
      <c r="O103" s="16">
        <v>0</v>
      </c>
      <c r="P103" s="17">
        <v>0</v>
      </c>
      <c r="Q103" s="15">
        <v>1</v>
      </c>
      <c r="R103" s="16">
        <v>1</v>
      </c>
      <c r="S103" s="17">
        <v>0</v>
      </c>
      <c r="T103" s="15">
        <v>1</v>
      </c>
      <c r="U103" s="16">
        <v>1</v>
      </c>
      <c r="V103" s="17">
        <v>0</v>
      </c>
      <c r="W103" s="15">
        <v>0</v>
      </c>
      <c r="X103" s="16">
        <v>0</v>
      </c>
      <c r="Y103" s="16">
        <v>0</v>
      </c>
      <c r="Z103" s="17">
        <v>0</v>
      </c>
      <c r="AA103" s="11" t="s">
        <v>30</v>
      </c>
    </row>
    <row r="104" spans="1:27" x14ac:dyDescent="0.2">
      <c r="A104" s="1">
        <v>101</v>
      </c>
      <c r="B104" s="11" t="s">
        <v>148</v>
      </c>
      <c r="C104" s="12">
        <f t="shared" si="7"/>
        <v>8.8888888888888889E-3</v>
      </c>
      <c r="D104" s="13">
        <f t="shared" si="8"/>
        <v>0</v>
      </c>
      <c r="E104" s="13">
        <f t="shared" si="9"/>
        <v>0</v>
      </c>
      <c r="F104" s="13">
        <f t="shared" si="10"/>
        <v>0</v>
      </c>
      <c r="G104" s="13">
        <f t="shared" si="11"/>
        <v>0</v>
      </c>
      <c r="H104" s="13">
        <f t="shared" si="12"/>
        <v>4.4444444444444446E-2</v>
      </c>
      <c r="I104" s="14">
        <f t="shared" si="13"/>
        <v>0.2</v>
      </c>
      <c r="J104" s="11">
        <v>46</v>
      </c>
      <c r="K104" s="15">
        <v>0</v>
      </c>
      <c r="L104" s="16">
        <v>0</v>
      </c>
      <c r="M104" s="17">
        <v>0</v>
      </c>
      <c r="N104" s="15">
        <v>0</v>
      </c>
      <c r="O104" s="16">
        <v>0</v>
      </c>
      <c r="P104" s="17">
        <v>0</v>
      </c>
      <c r="Q104" s="15">
        <v>0</v>
      </c>
      <c r="R104" s="16">
        <v>0</v>
      </c>
      <c r="S104" s="17">
        <v>0</v>
      </c>
      <c r="T104" s="15">
        <v>0</v>
      </c>
      <c r="U104" s="16">
        <v>0</v>
      </c>
      <c r="V104" s="17">
        <v>0</v>
      </c>
      <c r="W104" s="15">
        <v>3</v>
      </c>
      <c r="X104" s="16">
        <v>1</v>
      </c>
      <c r="Y104" s="16">
        <v>2</v>
      </c>
      <c r="Z104" s="17">
        <v>0</v>
      </c>
      <c r="AA104" s="11" t="s">
        <v>149</v>
      </c>
    </row>
    <row r="105" spans="1:27" x14ac:dyDescent="0.2">
      <c r="A105" s="1">
        <v>102</v>
      </c>
      <c r="B105" s="11" t="s">
        <v>150</v>
      </c>
      <c r="C105" s="12">
        <f t="shared" si="7"/>
        <v>3.3333333333333333E-2</v>
      </c>
      <c r="D105" s="13">
        <f t="shared" si="8"/>
        <v>0.16666666666666666</v>
      </c>
      <c r="E105" s="13">
        <f t="shared" si="9"/>
        <v>0</v>
      </c>
      <c r="F105" s="13">
        <f t="shared" si="10"/>
        <v>0</v>
      </c>
      <c r="G105" s="13">
        <f t="shared" si="11"/>
        <v>0</v>
      </c>
      <c r="H105" s="13">
        <f t="shared" si="12"/>
        <v>0</v>
      </c>
      <c r="I105" s="14">
        <f t="shared" si="13"/>
        <v>0.6</v>
      </c>
      <c r="J105" s="11">
        <v>19</v>
      </c>
      <c r="K105" s="15">
        <v>4</v>
      </c>
      <c r="L105" s="16">
        <v>1</v>
      </c>
      <c r="M105" s="17">
        <v>3</v>
      </c>
      <c r="N105" s="15">
        <v>1</v>
      </c>
      <c r="O105" s="16">
        <v>1</v>
      </c>
      <c r="P105" s="17">
        <v>0</v>
      </c>
      <c r="Q105" s="15">
        <v>1</v>
      </c>
      <c r="R105" s="16">
        <v>1</v>
      </c>
      <c r="S105" s="17">
        <v>0</v>
      </c>
      <c r="T105" s="15">
        <v>0</v>
      </c>
      <c r="U105" s="16">
        <v>0</v>
      </c>
      <c r="V105" s="17">
        <v>0</v>
      </c>
      <c r="W105" s="15">
        <v>0</v>
      </c>
      <c r="X105" s="16">
        <v>0</v>
      </c>
      <c r="Y105" s="16">
        <v>0</v>
      </c>
      <c r="Z105" s="17">
        <v>0</v>
      </c>
      <c r="AA105" s="11" t="s">
        <v>91</v>
      </c>
    </row>
    <row r="106" spans="1:27" x14ac:dyDescent="0.2">
      <c r="A106" s="1">
        <v>103</v>
      </c>
      <c r="B106" s="11" t="s">
        <v>151</v>
      </c>
      <c r="C106" s="12">
        <f t="shared" si="7"/>
        <v>2.1739130434782609E-3</v>
      </c>
      <c r="D106" s="13">
        <f t="shared" si="8"/>
        <v>0</v>
      </c>
      <c r="E106" s="13">
        <f t="shared" si="9"/>
        <v>0</v>
      </c>
      <c r="F106" s="13">
        <f t="shared" si="10"/>
        <v>0</v>
      </c>
      <c r="G106" s="13">
        <f t="shared" si="11"/>
        <v>1.0869565217391304E-2</v>
      </c>
      <c r="H106" s="13">
        <f t="shared" si="12"/>
        <v>0</v>
      </c>
      <c r="I106" s="14">
        <f t="shared" si="13"/>
        <v>0</v>
      </c>
      <c r="J106" s="11">
        <v>93</v>
      </c>
      <c r="K106" s="15">
        <v>0</v>
      </c>
      <c r="L106" s="16">
        <v>0</v>
      </c>
      <c r="M106" s="17">
        <v>0</v>
      </c>
      <c r="N106" s="15">
        <v>0</v>
      </c>
      <c r="O106" s="16">
        <v>0</v>
      </c>
      <c r="P106" s="17">
        <v>0</v>
      </c>
      <c r="Q106" s="15">
        <v>0</v>
      </c>
      <c r="R106" s="16">
        <v>0</v>
      </c>
      <c r="S106" s="17">
        <v>0</v>
      </c>
      <c r="T106" s="15">
        <v>1</v>
      </c>
      <c r="U106" s="16">
        <v>0</v>
      </c>
      <c r="V106" s="17">
        <v>1</v>
      </c>
      <c r="W106" s="15">
        <v>0</v>
      </c>
      <c r="X106" s="16">
        <v>0</v>
      </c>
      <c r="Y106" s="16">
        <v>0</v>
      </c>
      <c r="Z106" s="17">
        <v>0</v>
      </c>
      <c r="AA106" s="11" t="s">
        <v>62</v>
      </c>
    </row>
    <row r="107" spans="1:27" x14ac:dyDescent="0.2">
      <c r="A107" s="1">
        <v>104</v>
      </c>
      <c r="B107" s="11" t="s">
        <v>152</v>
      </c>
      <c r="C107" s="12">
        <f t="shared" si="7"/>
        <v>6.6981132075471697E-2</v>
      </c>
      <c r="D107" s="13">
        <f t="shared" si="8"/>
        <v>0.33490566037735847</v>
      </c>
      <c r="E107" s="13">
        <f t="shared" si="9"/>
        <v>0</v>
      </c>
      <c r="F107" s="13">
        <f t="shared" si="10"/>
        <v>0</v>
      </c>
      <c r="G107" s="13">
        <f t="shared" si="11"/>
        <v>0</v>
      </c>
      <c r="H107" s="13">
        <f t="shared" si="12"/>
        <v>0</v>
      </c>
      <c r="I107" s="14">
        <f t="shared" si="13"/>
        <v>0.5</v>
      </c>
      <c r="J107" s="11">
        <v>107</v>
      </c>
      <c r="K107" s="15">
        <v>36.5</v>
      </c>
      <c r="L107" s="16">
        <v>1</v>
      </c>
      <c r="M107" s="17">
        <v>35.5</v>
      </c>
      <c r="N107" s="15">
        <v>0</v>
      </c>
      <c r="O107" s="16">
        <v>0</v>
      </c>
      <c r="P107" s="17">
        <v>0</v>
      </c>
      <c r="Q107" s="15">
        <v>0</v>
      </c>
      <c r="R107" s="16">
        <v>0</v>
      </c>
      <c r="S107" s="17">
        <v>0</v>
      </c>
      <c r="T107" s="15">
        <v>1</v>
      </c>
      <c r="U107" s="16">
        <v>1</v>
      </c>
      <c r="V107" s="17">
        <v>0</v>
      </c>
      <c r="W107" s="15">
        <v>0.5</v>
      </c>
      <c r="X107" s="16">
        <v>0.5</v>
      </c>
      <c r="Y107" s="16">
        <v>0</v>
      </c>
      <c r="Z107" s="17">
        <v>0</v>
      </c>
      <c r="AA107" s="11" t="s">
        <v>30</v>
      </c>
    </row>
    <row r="108" spans="1:27" x14ac:dyDescent="0.2">
      <c r="A108" s="1">
        <v>105</v>
      </c>
      <c r="B108" s="11" t="s">
        <v>153</v>
      </c>
      <c r="C108" s="12">
        <f t="shared" si="7"/>
        <v>0.65644599303135887</v>
      </c>
      <c r="D108" s="13">
        <f t="shared" si="8"/>
        <v>0.95121951219512191</v>
      </c>
      <c r="E108" s="13">
        <f t="shared" si="9"/>
        <v>0.95121951219512191</v>
      </c>
      <c r="F108" s="13">
        <f t="shared" si="10"/>
        <v>0</v>
      </c>
      <c r="G108" s="13">
        <f t="shared" si="11"/>
        <v>0.95121951219512191</v>
      </c>
      <c r="H108" s="13">
        <f t="shared" si="12"/>
        <v>0.42857142857142855</v>
      </c>
      <c r="I108" s="14">
        <f t="shared" si="13"/>
        <v>0.7</v>
      </c>
      <c r="J108" s="11">
        <v>42</v>
      </c>
      <c r="K108" s="15">
        <v>40</v>
      </c>
      <c r="L108" s="16">
        <v>1</v>
      </c>
      <c r="M108" s="17">
        <v>39</v>
      </c>
      <c r="N108" s="15">
        <v>40</v>
      </c>
      <c r="O108" s="16">
        <v>1</v>
      </c>
      <c r="P108" s="17">
        <v>39</v>
      </c>
      <c r="Q108" s="15">
        <v>0</v>
      </c>
      <c r="R108" s="16">
        <v>0</v>
      </c>
      <c r="S108" s="17">
        <v>0</v>
      </c>
      <c r="T108" s="15">
        <v>40</v>
      </c>
      <c r="U108" s="16">
        <v>1</v>
      </c>
      <c r="V108" s="17">
        <v>39</v>
      </c>
      <c r="W108" s="15">
        <v>6.5</v>
      </c>
      <c r="X108" s="16">
        <v>0.5</v>
      </c>
      <c r="Y108" s="16">
        <v>6</v>
      </c>
      <c r="Z108" s="17">
        <v>27</v>
      </c>
      <c r="AA108" s="11" t="s">
        <v>154</v>
      </c>
    </row>
    <row r="109" spans="1:27" x14ac:dyDescent="0.2">
      <c r="A109" s="1">
        <v>106</v>
      </c>
      <c r="B109" s="11" t="s">
        <v>155</v>
      </c>
      <c r="C109" s="12">
        <f t="shared" si="7"/>
        <v>0.12</v>
      </c>
      <c r="D109" s="13">
        <f t="shared" si="8"/>
        <v>0.6</v>
      </c>
      <c r="E109" s="13">
        <f t="shared" si="9"/>
        <v>0</v>
      </c>
      <c r="F109" s="13">
        <f t="shared" si="10"/>
        <v>0</v>
      </c>
      <c r="G109" s="13">
        <f t="shared" si="11"/>
        <v>0</v>
      </c>
      <c r="H109" s="13">
        <f t="shared" si="12"/>
        <v>0</v>
      </c>
      <c r="I109" s="14">
        <f t="shared" si="13"/>
        <v>0.4</v>
      </c>
      <c r="J109" s="11">
        <v>11</v>
      </c>
      <c r="K109" s="15">
        <v>7</v>
      </c>
      <c r="L109" s="16">
        <v>1</v>
      </c>
      <c r="M109" s="17">
        <v>6</v>
      </c>
      <c r="N109" s="15">
        <v>0</v>
      </c>
      <c r="O109" s="16">
        <v>0</v>
      </c>
      <c r="P109" s="17">
        <v>0</v>
      </c>
      <c r="Q109" s="15">
        <v>0</v>
      </c>
      <c r="R109" s="16">
        <v>0</v>
      </c>
      <c r="S109" s="17">
        <v>0</v>
      </c>
      <c r="T109" s="15">
        <v>1</v>
      </c>
      <c r="U109" s="16">
        <v>1</v>
      </c>
      <c r="V109" s="17">
        <v>0</v>
      </c>
      <c r="W109" s="15">
        <v>0</v>
      </c>
      <c r="X109" s="16">
        <v>0</v>
      </c>
      <c r="Y109" s="16">
        <v>0</v>
      </c>
      <c r="Z109" s="17">
        <v>0</v>
      </c>
      <c r="AA109" s="11" t="s">
        <v>156</v>
      </c>
    </row>
    <row r="110" spans="1:27" x14ac:dyDescent="0.2">
      <c r="A110" s="1">
        <v>107</v>
      </c>
      <c r="B110" s="11" t="s">
        <v>157</v>
      </c>
      <c r="C110" s="12">
        <f t="shared" si="7"/>
        <v>6.6666666666666666E-2</v>
      </c>
      <c r="D110" s="13">
        <f t="shared" si="8"/>
        <v>8.3333333333333329E-2</v>
      </c>
      <c r="E110" s="13">
        <f t="shared" si="9"/>
        <v>0</v>
      </c>
      <c r="F110" s="13">
        <f t="shared" si="10"/>
        <v>8.3333333333333329E-2</v>
      </c>
      <c r="G110" s="13">
        <f t="shared" si="11"/>
        <v>8.3333333333333329E-2</v>
      </c>
      <c r="H110" s="13">
        <f t="shared" si="12"/>
        <v>8.3333333333333329E-2</v>
      </c>
      <c r="I110" s="14">
        <f t="shared" si="13"/>
        <v>0.8</v>
      </c>
      <c r="J110" s="11">
        <v>13</v>
      </c>
      <c r="K110" s="15">
        <v>2</v>
      </c>
      <c r="L110" s="16">
        <v>1</v>
      </c>
      <c r="M110" s="17">
        <v>1</v>
      </c>
      <c r="N110" s="15">
        <v>0</v>
      </c>
      <c r="O110" s="16">
        <v>0</v>
      </c>
      <c r="P110" s="17">
        <v>0</v>
      </c>
      <c r="Q110" s="15">
        <v>2</v>
      </c>
      <c r="R110" s="16">
        <v>1</v>
      </c>
      <c r="S110" s="17">
        <v>1</v>
      </c>
      <c r="T110" s="15">
        <v>2</v>
      </c>
      <c r="U110" s="16">
        <v>1</v>
      </c>
      <c r="V110" s="17">
        <v>1</v>
      </c>
      <c r="W110" s="15">
        <v>2</v>
      </c>
      <c r="X110" s="16">
        <v>1</v>
      </c>
      <c r="Y110" s="16">
        <v>1</v>
      </c>
      <c r="Z110" s="17">
        <v>0</v>
      </c>
      <c r="AA110" s="11" t="s">
        <v>54</v>
      </c>
    </row>
    <row r="111" spans="1:27" x14ac:dyDescent="0.2">
      <c r="A111" s="1">
        <v>108</v>
      </c>
      <c r="B111" s="11" t="s">
        <v>158</v>
      </c>
      <c r="C111" s="12">
        <f t="shared" si="7"/>
        <v>0.54285714285714293</v>
      </c>
      <c r="D111" s="13">
        <f t="shared" si="8"/>
        <v>0.90476190476190477</v>
      </c>
      <c r="E111" s="13">
        <f t="shared" si="9"/>
        <v>0.90476190476190477</v>
      </c>
      <c r="F111" s="13">
        <f t="shared" si="10"/>
        <v>0</v>
      </c>
      <c r="G111" s="13">
        <f t="shared" si="11"/>
        <v>0.90476190476190477</v>
      </c>
      <c r="H111" s="13">
        <f t="shared" si="12"/>
        <v>0</v>
      </c>
      <c r="I111" s="14">
        <f t="shared" si="13"/>
        <v>0.6</v>
      </c>
      <c r="J111" s="11">
        <v>22</v>
      </c>
      <c r="K111" s="15">
        <v>20</v>
      </c>
      <c r="L111" s="16">
        <v>1</v>
      </c>
      <c r="M111" s="17">
        <v>19</v>
      </c>
      <c r="N111" s="15">
        <v>20</v>
      </c>
      <c r="O111" s="16">
        <v>1</v>
      </c>
      <c r="P111" s="17">
        <v>19</v>
      </c>
      <c r="Q111" s="15">
        <v>0</v>
      </c>
      <c r="R111" s="16">
        <v>0</v>
      </c>
      <c r="S111" s="17">
        <v>0</v>
      </c>
      <c r="T111" s="15">
        <v>20</v>
      </c>
      <c r="U111" s="16">
        <v>1</v>
      </c>
      <c r="V111" s="17">
        <v>19</v>
      </c>
      <c r="W111" s="15">
        <v>0</v>
      </c>
      <c r="X111" s="16">
        <v>0</v>
      </c>
      <c r="Y111" s="16">
        <v>0</v>
      </c>
      <c r="Z111" s="17">
        <v>0</v>
      </c>
      <c r="AA111" s="11" t="s">
        <v>49</v>
      </c>
    </row>
    <row r="112" spans="1:27" x14ac:dyDescent="0.2">
      <c r="A112" s="1">
        <v>109</v>
      </c>
      <c r="B112" s="11" t="s">
        <v>159</v>
      </c>
      <c r="C112" s="12">
        <f t="shared" si="7"/>
        <v>0.2615384615384615</v>
      </c>
      <c r="D112" s="13">
        <f t="shared" si="8"/>
        <v>1</v>
      </c>
      <c r="E112" s="13">
        <f t="shared" si="9"/>
        <v>0</v>
      </c>
      <c r="F112" s="13">
        <f t="shared" si="10"/>
        <v>0.15384615384615385</v>
      </c>
      <c r="G112" s="13">
        <f t="shared" si="11"/>
        <v>0.15384615384615385</v>
      </c>
      <c r="H112" s="13">
        <f t="shared" si="12"/>
        <v>0</v>
      </c>
      <c r="I112" s="14">
        <f t="shared" si="13"/>
        <v>0.4</v>
      </c>
      <c r="J112" s="11">
        <v>14</v>
      </c>
      <c r="K112" s="15">
        <v>14</v>
      </c>
      <c r="L112" s="16">
        <v>1</v>
      </c>
      <c r="M112" s="17">
        <v>13</v>
      </c>
      <c r="N112" s="15">
        <v>1</v>
      </c>
      <c r="O112" s="16">
        <v>1</v>
      </c>
      <c r="P112" s="17">
        <v>0</v>
      </c>
      <c r="Q112" s="15">
        <v>2</v>
      </c>
      <c r="R112" s="16">
        <v>0</v>
      </c>
      <c r="S112" s="17">
        <v>2</v>
      </c>
      <c r="T112" s="15">
        <v>2</v>
      </c>
      <c r="U112" s="16">
        <v>0</v>
      </c>
      <c r="V112" s="17">
        <v>2</v>
      </c>
      <c r="W112" s="15">
        <v>0</v>
      </c>
      <c r="X112" s="16">
        <v>0</v>
      </c>
      <c r="Y112" s="16">
        <v>0</v>
      </c>
      <c r="Z112" s="17">
        <v>0</v>
      </c>
      <c r="AA112" s="11" t="s">
        <v>44</v>
      </c>
    </row>
    <row r="113" spans="1:27" x14ac:dyDescent="0.2">
      <c r="A113" s="1">
        <v>110</v>
      </c>
      <c r="B113" s="11" t="s">
        <v>160</v>
      </c>
      <c r="C113" s="12">
        <f t="shared" si="7"/>
        <v>3.4482758620689655E-3</v>
      </c>
      <c r="D113" s="13">
        <f t="shared" si="8"/>
        <v>1.7241379310344827E-2</v>
      </c>
      <c r="E113" s="13">
        <f t="shared" si="9"/>
        <v>0</v>
      </c>
      <c r="F113" s="13">
        <f t="shared" si="10"/>
        <v>0</v>
      </c>
      <c r="G113" s="13">
        <f t="shared" si="11"/>
        <v>0</v>
      </c>
      <c r="H113" s="13">
        <f t="shared" si="12"/>
        <v>0</v>
      </c>
      <c r="I113" s="14">
        <f t="shared" si="13"/>
        <v>0.6</v>
      </c>
      <c r="J113" s="11">
        <v>59</v>
      </c>
      <c r="K113" s="15">
        <v>2</v>
      </c>
      <c r="L113" s="16">
        <v>1</v>
      </c>
      <c r="M113" s="17">
        <v>1</v>
      </c>
      <c r="N113" s="15">
        <v>0</v>
      </c>
      <c r="O113" s="16">
        <v>0</v>
      </c>
      <c r="P113" s="17">
        <v>0</v>
      </c>
      <c r="Q113" s="15">
        <v>1</v>
      </c>
      <c r="R113" s="16">
        <v>1</v>
      </c>
      <c r="S113" s="17">
        <v>0</v>
      </c>
      <c r="T113" s="15">
        <v>1</v>
      </c>
      <c r="U113" s="16">
        <v>1</v>
      </c>
      <c r="V113" s="17">
        <v>0</v>
      </c>
      <c r="W113" s="15">
        <v>0</v>
      </c>
      <c r="X113" s="16">
        <v>0</v>
      </c>
      <c r="Y113" s="16">
        <v>0</v>
      </c>
      <c r="Z113" s="17">
        <v>0</v>
      </c>
      <c r="AA113" s="11" t="s">
        <v>161</v>
      </c>
    </row>
    <row r="114" spans="1:27" x14ac:dyDescent="0.2">
      <c r="A114" s="1">
        <v>111</v>
      </c>
      <c r="B114" s="11" t="s">
        <v>162</v>
      </c>
      <c r="C114" s="12">
        <f t="shared" si="7"/>
        <v>6.3063063063063061E-3</v>
      </c>
      <c r="D114" s="13">
        <f t="shared" si="8"/>
        <v>0</v>
      </c>
      <c r="E114" s="13">
        <f t="shared" si="9"/>
        <v>0</v>
      </c>
      <c r="F114" s="13">
        <f t="shared" si="10"/>
        <v>0</v>
      </c>
      <c r="G114" s="13">
        <f t="shared" si="11"/>
        <v>3.1531531531531529E-2</v>
      </c>
      <c r="H114" s="13">
        <f t="shared" si="12"/>
        <v>0</v>
      </c>
      <c r="I114" s="14">
        <f t="shared" si="13"/>
        <v>0.4</v>
      </c>
      <c r="J114" s="11">
        <v>112</v>
      </c>
      <c r="K114" s="15">
        <v>1</v>
      </c>
      <c r="L114" s="16">
        <v>1</v>
      </c>
      <c r="M114" s="17">
        <v>0</v>
      </c>
      <c r="N114" s="15">
        <v>1</v>
      </c>
      <c r="O114" s="16">
        <v>1</v>
      </c>
      <c r="P114" s="17">
        <v>0</v>
      </c>
      <c r="Q114" s="15">
        <v>0</v>
      </c>
      <c r="R114" s="16">
        <v>0</v>
      </c>
      <c r="S114" s="17">
        <v>0</v>
      </c>
      <c r="T114" s="15">
        <v>3.5</v>
      </c>
      <c r="U114" s="16">
        <v>0</v>
      </c>
      <c r="V114" s="17">
        <v>3.5</v>
      </c>
      <c r="W114" s="15">
        <v>0</v>
      </c>
      <c r="X114" s="16">
        <v>0</v>
      </c>
      <c r="Y114" s="16">
        <v>0</v>
      </c>
      <c r="Z114" s="17">
        <v>0</v>
      </c>
      <c r="AA114" s="11" t="s">
        <v>62</v>
      </c>
    </row>
    <row r="115" spans="1:27" x14ac:dyDescent="0.2">
      <c r="A115" s="1">
        <v>112</v>
      </c>
      <c r="B115" s="11" t="s">
        <v>163</v>
      </c>
      <c r="C115" s="12">
        <f t="shared" si="7"/>
        <v>0</v>
      </c>
      <c r="D115" s="13">
        <f t="shared" si="8"/>
        <v>0</v>
      </c>
      <c r="E115" s="13">
        <f t="shared" si="9"/>
        <v>0</v>
      </c>
      <c r="F115" s="13">
        <f t="shared" si="10"/>
        <v>0</v>
      </c>
      <c r="G115" s="13">
        <f t="shared" si="11"/>
        <v>0</v>
      </c>
      <c r="H115" s="13">
        <f t="shared" si="12"/>
        <v>0</v>
      </c>
      <c r="I115" s="14">
        <f t="shared" si="13"/>
        <v>0.6</v>
      </c>
      <c r="J115" s="11">
        <v>30</v>
      </c>
      <c r="K115" s="15">
        <v>1</v>
      </c>
      <c r="L115" s="16">
        <v>1</v>
      </c>
      <c r="M115" s="17">
        <v>0</v>
      </c>
      <c r="N115" s="15">
        <v>0</v>
      </c>
      <c r="O115" s="16">
        <v>0</v>
      </c>
      <c r="P115" s="17">
        <v>0</v>
      </c>
      <c r="Q115" s="15">
        <v>1</v>
      </c>
      <c r="R115" s="16">
        <v>1</v>
      </c>
      <c r="S115" s="17">
        <v>0</v>
      </c>
      <c r="T115" s="15">
        <v>1</v>
      </c>
      <c r="U115" s="16">
        <v>1</v>
      </c>
      <c r="V115" s="17">
        <v>0</v>
      </c>
      <c r="W115" s="15">
        <v>0</v>
      </c>
      <c r="X115" s="16">
        <v>0</v>
      </c>
      <c r="Y115" s="16">
        <v>0</v>
      </c>
      <c r="Z115" s="17">
        <v>0</v>
      </c>
      <c r="AA115" s="11" t="s">
        <v>66</v>
      </c>
    </row>
    <row r="116" spans="1:27" x14ac:dyDescent="0.2">
      <c r="A116" s="1">
        <v>113</v>
      </c>
      <c r="B116" s="11" t="s">
        <v>164</v>
      </c>
      <c r="C116" s="12">
        <f t="shared" si="7"/>
        <v>4.2553191489361703E-3</v>
      </c>
      <c r="D116" s="13">
        <f t="shared" si="8"/>
        <v>2.1276595744680851E-2</v>
      </c>
      <c r="E116" s="13">
        <f t="shared" si="9"/>
        <v>0</v>
      </c>
      <c r="F116" s="13">
        <f t="shared" si="10"/>
        <v>0</v>
      </c>
      <c r="G116" s="13">
        <f t="shared" si="11"/>
        <v>0</v>
      </c>
      <c r="H116" s="13">
        <f t="shared" si="12"/>
        <v>0</v>
      </c>
      <c r="I116" s="14">
        <f t="shared" si="13"/>
        <v>0</v>
      </c>
      <c r="J116" s="11">
        <v>95</v>
      </c>
      <c r="K116" s="15">
        <v>2</v>
      </c>
      <c r="L116" s="16">
        <v>0</v>
      </c>
      <c r="M116" s="17">
        <v>2</v>
      </c>
      <c r="N116" s="15">
        <v>0</v>
      </c>
      <c r="O116" s="16">
        <v>0</v>
      </c>
      <c r="P116" s="17">
        <v>0</v>
      </c>
      <c r="Q116" s="15">
        <v>0</v>
      </c>
      <c r="R116" s="16">
        <v>0</v>
      </c>
      <c r="S116" s="17">
        <v>0</v>
      </c>
      <c r="T116" s="15">
        <v>0</v>
      </c>
      <c r="U116" s="16">
        <v>0</v>
      </c>
      <c r="V116" s="17">
        <v>0</v>
      </c>
      <c r="W116" s="15">
        <v>0</v>
      </c>
      <c r="X116" s="16">
        <v>0</v>
      </c>
      <c r="Y116" s="16">
        <v>0</v>
      </c>
      <c r="Z116" s="17">
        <v>0</v>
      </c>
      <c r="AA116" s="11" t="s">
        <v>142</v>
      </c>
    </row>
    <row r="117" spans="1:27" x14ac:dyDescent="0.2">
      <c r="A117" s="1">
        <v>114</v>
      </c>
      <c r="B117" s="11" t="s">
        <v>165</v>
      </c>
      <c r="C117" s="12">
        <f t="shared" si="7"/>
        <v>0.2</v>
      </c>
      <c r="D117" s="13">
        <f t="shared" si="8"/>
        <v>0</v>
      </c>
      <c r="E117" s="13">
        <f t="shared" si="9"/>
        <v>0</v>
      </c>
      <c r="F117" s="13">
        <f t="shared" si="10"/>
        <v>0</v>
      </c>
      <c r="G117" s="13">
        <f t="shared" si="11"/>
        <v>0</v>
      </c>
      <c r="H117" s="13">
        <f t="shared" si="12"/>
        <v>1</v>
      </c>
      <c r="I117" s="14">
        <f t="shared" si="13"/>
        <v>0.8</v>
      </c>
      <c r="J117" s="11">
        <v>111</v>
      </c>
      <c r="K117" s="15">
        <v>1</v>
      </c>
      <c r="L117" s="16">
        <v>1</v>
      </c>
      <c r="M117" s="17">
        <v>0</v>
      </c>
      <c r="N117" s="15">
        <v>0</v>
      </c>
      <c r="O117" s="16">
        <v>0</v>
      </c>
      <c r="P117" s="17">
        <v>0</v>
      </c>
      <c r="Q117" s="15">
        <v>1</v>
      </c>
      <c r="R117" s="16">
        <v>1</v>
      </c>
      <c r="S117" s="17">
        <v>0</v>
      </c>
      <c r="T117" s="15">
        <v>1</v>
      </c>
      <c r="U117" s="16">
        <v>1</v>
      </c>
      <c r="V117" s="17">
        <v>0</v>
      </c>
      <c r="W117" s="15">
        <v>32</v>
      </c>
      <c r="X117" s="16">
        <v>1</v>
      </c>
      <c r="Y117" s="16">
        <v>31</v>
      </c>
      <c r="Z117" s="17">
        <v>79</v>
      </c>
      <c r="AA117" s="11" t="s">
        <v>25</v>
      </c>
    </row>
    <row r="118" spans="1:27" x14ac:dyDescent="0.2">
      <c r="A118" s="1">
        <v>115</v>
      </c>
      <c r="B118" s="11" t="s">
        <v>166</v>
      </c>
      <c r="C118" s="12">
        <f t="shared" si="7"/>
        <v>0</v>
      </c>
      <c r="D118" s="13">
        <f t="shared" si="8"/>
        <v>0</v>
      </c>
      <c r="E118" s="13">
        <f t="shared" si="9"/>
        <v>0</v>
      </c>
      <c r="F118" s="13">
        <f t="shared" si="10"/>
        <v>0</v>
      </c>
      <c r="G118" s="13">
        <f t="shared" si="11"/>
        <v>0</v>
      </c>
      <c r="H118" s="13">
        <f t="shared" si="12"/>
        <v>0</v>
      </c>
      <c r="I118" s="14">
        <f t="shared" si="13"/>
        <v>0.6</v>
      </c>
      <c r="J118" s="11">
        <v>71</v>
      </c>
      <c r="K118" s="15">
        <v>1</v>
      </c>
      <c r="L118" s="16">
        <v>1</v>
      </c>
      <c r="M118" s="17">
        <v>0</v>
      </c>
      <c r="N118" s="15">
        <v>0</v>
      </c>
      <c r="O118" s="16">
        <v>0</v>
      </c>
      <c r="P118" s="17">
        <v>0</v>
      </c>
      <c r="Q118" s="15">
        <v>1</v>
      </c>
      <c r="R118" s="16">
        <v>1</v>
      </c>
      <c r="S118" s="17">
        <v>0</v>
      </c>
      <c r="T118" s="15">
        <v>1</v>
      </c>
      <c r="U118" s="16">
        <v>1</v>
      </c>
      <c r="V118" s="17">
        <v>0</v>
      </c>
      <c r="W118" s="15">
        <v>0</v>
      </c>
      <c r="X118" s="16">
        <v>0</v>
      </c>
      <c r="Y118" s="16">
        <v>0</v>
      </c>
      <c r="Z118" s="17">
        <v>0</v>
      </c>
      <c r="AA118" s="11" t="s">
        <v>25</v>
      </c>
    </row>
    <row r="119" spans="1:27" x14ac:dyDescent="0.2">
      <c r="A119" s="1">
        <v>116</v>
      </c>
      <c r="B119" s="11" t="s">
        <v>167</v>
      </c>
      <c r="C119" s="12">
        <f t="shared" si="7"/>
        <v>6.666666666666668E-2</v>
      </c>
      <c r="D119" s="13">
        <f t="shared" si="8"/>
        <v>0.30303030303030304</v>
      </c>
      <c r="E119" s="13">
        <f t="shared" si="9"/>
        <v>3.0303030303030304E-2</v>
      </c>
      <c r="F119" s="13">
        <f t="shared" si="10"/>
        <v>0</v>
      </c>
      <c r="G119" s="13">
        <f t="shared" si="11"/>
        <v>0</v>
      </c>
      <c r="H119" s="13">
        <f t="shared" si="12"/>
        <v>0</v>
      </c>
      <c r="I119" s="14">
        <f t="shared" si="13"/>
        <v>0.8</v>
      </c>
      <c r="J119" s="11">
        <v>34</v>
      </c>
      <c r="K119" s="15">
        <v>11</v>
      </c>
      <c r="L119" s="16">
        <v>1</v>
      </c>
      <c r="M119" s="17">
        <v>10</v>
      </c>
      <c r="N119" s="15">
        <v>2</v>
      </c>
      <c r="O119" s="16">
        <v>1</v>
      </c>
      <c r="P119" s="17">
        <v>1</v>
      </c>
      <c r="Q119" s="15">
        <v>1</v>
      </c>
      <c r="R119" s="16">
        <v>1</v>
      </c>
      <c r="S119" s="17">
        <v>0</v>
      </c>
      <c r="T119" s="15">
        <v>1</v>
      </c>
      <c r="U119" s="16">
        <v>1</v>
      </c>
      <c r="V119" s="17">
        <v>0</v>
      </c>
      <c r="W119" s="15">
        <v>0</v>
      </c>
      <c r="X119" s="16">
        <v>0</v>
      </c>
      <c r="Y119" s="16">
        <v>0</v>
      </c>
      <c r="Z119" s="17">
        <v>0</v>
      </c>
      <c r="AA119" s="11" t="s">
        <v>130</v>
      </c>
    </row>
    <row r="120" spans="1:27" x14ac:dyDescent="0.2">
      <c r="A120" s="1">
        <v>117</v>
      </c>
      <c r="B120" s="11" t="s">
        <v>168</v>
      </c>
      <c r="C120" s="12">
        <f t="shared" si="7"/>
        <v>0</v>
      </c>
      <c r="D120" s="13">
        <f t="shared" si="8"/>
        <v>0</v>
      </c>
      <c r="E120" s="13">
        <f t="shared" si="9"/>
        <v>0</v>
      </c>
      <c r="F120" s="13">
        <f t="shared" si="10"/>
        <v>0</v>
      </c>
      <c r="G120" s="13">
        <f t="shared" si="11"/>
        <v>0</v>
      </c>
      <c r="H120" s="13">
        <f t="shared" si="12"/>
        <v>0</v>
      </c>
      <c r="I120" s="14">
        <f t="shared" si="13"/>
        <v>0.4</v>
      </c>
      <c r="J120" s="11">
        <v>150</v>
      </c>
      <c r="K120" s="15">
        <v>0</v>
      </c>
      <c r="L120" s="16">
        <v>0</v>
      </c>
      <c r="M120" s="17">
        <v>0</v>
      </c>
      <c r="N120" s="15">
        <v>0</v>
      </c>
      <c r="O120" s="16">
        <v>0</v>
      </c>
      <c r="P120" s="17">
        <v>0</v>
      </c>
      <c r="Q120" s="15">
        <v>1</v>
      </c>
      <c r="R120" s="16">
        <v>1</v>
      </c>
      <c r="S120" s="17">
        <v>0</v>
      </c>
      <c r="T120" s="15">
        <v>1</v>
      </c>
      <c r="U120" s="16">
        <v>1</v>
      </c>
      <c r="V120" s="17">
        <v>0</v>
      </c>
      <c r="W120" s="15">
        <v>0</v>
      </c>
      <c r="X120" s="16">
        <v>0</v>
      </c>
      <c r="Y120" s="16">
        <v>0</v>
      </c>
      <c r="Z120" s="17">
        <v>0</v>
      </c>
      <c r="AA120" s="11" t="s">
        <v>25</v>
      </c>
    </row>
    <row r="121" spans="1:27" x14ac:dyDescent="0.2">
      <c r="A121" s="1">
        <v>118</v>
      </c>
      <c r="B121" s="11" t="s">
        <v>169</v>
      </c>
      <c r="C121" s="12">
        <f t="shared" si="7"/>
        <v>0</v>
      </c>
      <c r="D121" s="13">
        <f t="shared" si="8"/>
        <v>0</v>
      </c>
      <c r="E121" s="13">
        <f t="shared" si="9"/>
        <v>0</v>
      </c>
      <c r="F121" s="13">
        <f t="shared" si="10"/>
        <v>0</v>
      </c>
      <c r="G121" s="13">
        <f t="shared" si="11"/>
        <v>0</v>
      </c>
      <c r="H121" s="13">
        <f t="shared" si="12"/>
        <v>0</v>
      </c>
      <c r="I121" s="14">
        <f t="shared" si="13"/>
        <v>0.6</v>
      </c>
      <c r="J121" s="11">
        <v>200</v>
      </c>
      <c r="K121" s="15">
        <v>1</v>
      </c>
      <c r="L121" s="16">
        <v>1</v>
      </c>
      <c r="M121" s="17">
        <v>0</v>
      </c>
      <c r="N121" s="15">
        <v>0</v>
      </c>
      <c r="O121" s="16">
        <v>0</v>
      </c>
      <c r="P121" s="17">
        <v>0</v>
      </c>
      <c r="Q121" s="15">
        <v>1</v>
      </c>
      <c r="R121" s="16">
        <v>1</v>
      </c>
      <c r="S121" s="17">
        <v>0</v>
      </c>
      <c r="T121" s="15">
        <v>1</v>
      </c>
      <c r="U121" s="16">
        <v>1</v>
      </c>
      <c r="V121" s="17">
        <v>0</v>
      </c>
      <c r="W121" s="15">
        <v>0</v>
      </c>
      <c r="X121" s="16">
        <v>0</v>
      </c>
      <c r="Y121" s="16">
        <v>0</v>
      </c>
      <c r="Z121" s="17">
        <v>0</v>
      </c>
      <c r="AA121" s="11" t="s">
        <v>25</v>
      </c>
    </row>
    <row r="122" spans="1:27" x14ac:dyDescent="0.2">
      <c r="A122" s="1">
        <v>119</v>
      </c>
      <c r="B122" s="11" t="s">
        <v>170</v>
      </c>
      <c r="C122" s="12">
        <f t="shared" si="7"/>
        <v>0.50769230769230766</v>
      </c>
      <c r="D122" s="13">
        <f t="shared" si="8"/>
        <v>0.19230769230769232</v>
      </c>
      <c r="E122" s="13">
        <f t="shared" si="9"/>
        <v>0.92307692307692313</v>
      </c>
      <c r="F122" s="13">
        <f t="shared" si="10"/>
        <v>0</v>
      </c>
      <c r="G122" s="13">
        <f t="shared" si="11"/>
        <v>0.92307692307692313</v>
      </c>
      <c r="H122" s="13">
        <f t="shared" si="12"/>
        <v>0.5</v>
      </c>
      <c r="I122" s="14">
        <f t="shared" si="13"/>
        <v>0.8</v>
      </c>
      <c r="J122" s="11">
        <v>27</v>
      </c>
      <c r="K122" s="15">
        <v>6</v>
      </c>
      <c r="L122" s="16">
        <v>1</v>
      </c>
      <c r="M122" s="17">
        <v>5</v>
      </c>
      <c r="N122" s="15">
        <v>25</v>
      </c>
      <c r="O122" s="16">
        <v>1</v>
      </c>
      <c r="P122" s="17">
        <v>24</v>
      </c>
      <c r="Q122" s="15">
        <v>0</v>
      </c>
      <c r="R122" s="16">
        <v>0</v>
      </c>
      <c r="S122" s="17">
        <v>0</v>
      </c>
      <c r="T122" s="15">
        <v>25</v>
      </c>
      <c r="U122" s="16">
        <v>1</v>
      </c>
      <c r="V122" s="17">
        <v>24</v>
      </c>
      <c r="W122" s="15">
        <v>14</v>
      </c>
      <c r="X122" s="16">
        <v>1</v>
      </c>
      <c r="Y122" s="16">
        <v>13</v>
      </c>
      <c r="Z122" s="17">
        <v>0</v>
      </c>
      <c r="AA122" s="11" t="s">
        <v>44</v>
      </c>
    </row>
    <row r="123" spans="1:27" x14ac:dyDescent="0.2">
      <c r="A123" s="1">
        <v>120</v>
      </c>
      <c r="B123" s="11" t="s">
        <v>171</v>
      </c>
      <c r="C123" s="12">
        <f t="shared" si="7"/>
        <v>3.2258064516129032E-3</v>
      </c>
      <c r="D123" s="13">
        <f t="shared" si="8"/>
        <v>0</v>
      </c>
      <c r="E123" s="13">
        <f t="shared" si="9"/>
        <v>1.6129032258064516E-2</v>
      </c>
      <c r="F123" s="13">
        <f t="shared" si="10"/>
        <v>0</v>
      </c>
      <c r="G123" s="13">
        <f t="shared" si="11"/>
        <v>0</v>
      </c>
      <c r="H123" s="13">
        <f t="shared" si="12"/>
        <v>0</v>
      </c>
      <c r="I123" s="14">
        <f t="shared" si="13"/>
        <v>0.2</v>
      </c>
      <c r="J123" s="11">
        <v>63</v>
      </c>
      <c r="K123" s="15">
        <v>0</v>
      </c>
      <c r="L123" s="16">
        <v>0</v>
      </c>
      <c r="M123" s="17">
        <v>0</v>
      </c>
      <c r="N123" s="15">
        <v>1</v>
      </c>
      <c r="O123" s="16">
        <v>0</v>
      </c>
      <c r="P123" s="17">
        <v>1</v>
      </c>
      <c r="Q123" s="15">
        <v>0</v>
      </c>
      <c r="R123" s="16">
        <v>0</v>
      </c>
      <c r="S123" s="17">
        <v>0</v>
      </c>
      <c r="T123" s="15">
        <v>1</v>
      </c>
      <c r="U123" s="16">
        <v>1</v>
      </c>
      <c r="V123" s="17">
        <v>0</v>
      </c>
      <c r="W123" s="15">
        <v>0</v>
      </c>
      <c r="X123" s="16">
        <v>0</v>
      </c>
      <c r="Y123" s="16">
        <v>0</v>
      </c>
      <c r="Z123" s="17">
        <v>0</v>
      </c>
      <c r="AA123" s="11" t="s">
        <v>30</v>
      </c>
    </row>
    <row r="124" spans="1:27" x14ac:dyDescent="0.2">
      <c r="A124" s="1">
        <v>121</v>
      </c>
      <c r="B124" s="11" t="s">
        <v>172</v>
      </c>
      <c r="C124" s="12">
        <f t="shared" si="7"/>
        <v>0.1</v>
      </c>
      <c r="D124" s="13">
        <f t="shared" si="8"/>
        <v>0.11538461538461539</v>
      </c>
      <c r="E124" s="13">
        <f t="shared" si="9"/>
        <v>7.6923076923076927E-2</v>
      </c>
      <c r="F124" s="13">
        <f t="shared" si="10"/>
        <v>3.8461538461538464E-2</v>
      </c>
      <c r="G124" s="13">
        <f t="shared" si="11"/>
        <v>3.8461538461538464E-2</v>
      </c>
      <c r="H124" s="13">
        <f t="shared" si="12"/>
        <v>0.23076923076923078</v>
      </c>
      <c r="I124" s="14">
        <f t="shared" si="13"/>
        <v>0.9</v>
      </c>
      <c r="J124" s="11">
        <v>27</v>
      </c>
      <c r="K124" s="15">
        <v>4</v>
      </c>
      <c r="L124" s="16">
        <v>1</v>
      </c>
      <c r="M124" s="17">
        <v>3</v>
      </c>
      <c r="N124" s="15">
        <v>3</v>
      </c>
      <c r="O124" s="16">
        <v>1</v>
      </c>
      <c r="P124" s="17">
        <v>2</v>
      </c>
      <c r="Q124" s="15">
        <v>2</v>
      </c>
      <c r="R124" s="16">
        <v>1</v>
      </c>
      <c r="S124" s="17">
        <v>1</v>
      </c>
      <c r="T124" s="15">
        <v>2</v>
      </c>
      <c r="U124" s="16">
        <v>1</v>
      </c>
      <c r="V124" s="17">
        <v>1</v>
      </c>
      <c r="W124" s="15">
        <v>6.5</v>
      </c>
      <c r="X124" s="16">
        <v>0.5</v>
      </c>
      <c r="Y124" s="16">
        <v>6</v>
      </c>
      <c r="Z124" s="17">
        <v>0</v>
      </c>
      <c r="AA124" s="11" t="s">
        <v>25</v>
      </c>
    </row>
    <row r="125" spans="1:27" x14ac:dyDescent="0.2">
      <c r="A125" s="1">
        <v>122</v>
      </c>
      <c r="B125" s="11" t="s">
        <v>173</v>
      </c>
      <c r="C125" s="12">
        <f t="shared" si="7"/>
        <v>0</v>
      </c>
      <c r="D125" s="13">
        <f t="shared" si="8"/>
        <v>0</v>
      </c>
      <c r="E125" s="13">
        <f t="shared" si="9"/>
        <v>0</v>
      </c>
      <c r="F125" s="13">
        <f t="shared" si="10"/>
        <v>0</v>
      </c>
      <c r="G125" s="13">
        <f t="shared" si="11"/>
        <v>0</v>
      </c>
      <c r="H125" s="13">
        <f t="shared" si="12"/>
        <v>0</v>
      </c>
      <c r="I125" s="14">
        <f t="shared" si="13"/>
        <v>0.4</v>
      </c>
      <c r="J125" s="11">
        <v>43</v>
      </c>
      <c r="K125" s="15">
        <v>0</v>
      </c>
      <c r="L125" s="16">
        <v>0</v>
      </c>
      <c r="M125" s="17">
        <v>0</v>
      </c>
      <c r="N125" s="15">
        <v>0</v>
      </c>
      <c r="O125" s="16">
        <v>0</v>
      </c>
      <c r="P125" s="17">
        <v>0</v>
      </c>
      <c r="Q125" s="15">
        <v>1</v>
      </c>
      <c r="R125" s="16">
        <v>1</v>
      </c>
      <c r="S125" s="17">
        <v>0</v>
      </c>
      <c r="T125" s="15">
        <v>1</v>
      </c>
      <c r="U125" s="16">
        <v>1</v>
      </c>
      <c r="V125" s="17">
        <v>0</v>
      </c>
      <c r="W125" s="15">
        <v>0</v>
      </c>
      <c r="X125" s="16">
        <v>0</v>
      </c>
      <c r="Y125" s="16">
        <v>0</v>
      </c>
      <c r="Z125" s="17">
        <v>0</v>
      </c>
      <c r="AA125" s="11" t="s">
        <v>25</v>
      </c>
    </row>
    <row r="126" spans="1:27" x14ac:dyDescent="0.2">
      <c r="A126" s="1">
        <v>123</v>
      </c>
      <c r="B126" s="11" t="s">
        <v>174</v>
      </c>
      <c r="C126" s="12">
        <f t="shared" si="7"/>
        <v>0</v>
      </c>
      <c r="D126" s="13">
        <f t="shared" si="8"/>
        <v>0</v>
      </c>
      <c r="E126" s="13">
        <f t="shared" si="9"/>
        <v>0</v>
      </c>
      <c r="F126" s="13">
        <f t="shared" si="10"/>
        <v>0</v>
      </c>
      <c r="G126" s="13">
        <f t="shared" si="11"/>
        <v>0</v>
      </c>
      <c r="H126" s="13">
        <f t="shared" si="12"/>
        <v>0</v>
      </c>
      <c r="I126" s="14">
        <f t="shared" si="13"/>
        <v>0.4</v>
      </c>
      <c r="J126" s="11">
        <v>36</v>
      </c>
      <c r="K126" s="15">
        <v>0</v>
      </c>
      <c r="L126" s="16">
        <v>0</v>
      </c>
      <c r="M126" s="17">
        <v>0</v>
      </c>
      <c r="N126" s="15">
        <v>0</v>
      </c>
      <c r="O126" s="16">
        <v>0</v>
      </c>
      <c r="P126" s="17">
        <v>0</v>
      </c>
      <c r="Q126" s="15">
        <v>0</v>
      </c>
      <c r="R126" s="16">
        <v>0</v>
      </c>
      <c r="S126" s="17">
        <v>0</v>
      </c>
      <c r="T126" s="15">
        <v>1</v>
      </c>
      <c r="U126" s="16">
        <v>1</v>
      </c>
      <c r="V126" s="17">
        <v>0</v>
      </c>
      <c r="W126" s="15">
        <v>1</v>
      </c>
      <c r="X126" s="16">
        <v>1</v>
      </c>
      <c r="Y126" s="16">
        <v>0</v>
      </c>
      <c r="Z126" s="17">
        <v>0</v>
      </c>
      <c r="AA126" s="11" t="s">
        <v>25</v>
      </c>
    </row>
    <row r="127" spans="1:27" x14ac:dyDescent="0.2">
      <c r="A127" s="1">
        <v>124</v>
      </c>
      <c r="B127" s="11" t="s">
        <v>175</v>
      </c>
      <c r="C127" s="12">
        <f t="shared" si="7"/>
        <v>1.3333333333333332E-2</v>
      </c>
      <c r="D127" s="13">
        <f t="shared" si="8"/>
        <v>6.6666666666666666E-2</v>
      </c>
      <c r="E127" s="13">
        <f t="shared" si="9"/>
        <v>0</v>
      </c>
      <c r="F127" s="13">
        <f t="shared" si="10"/>
        <v>0</v>
      </c>
      <c r="G127" s="13">
        <f t="shared" si="11"/>
        <v>0</v>
      </c>
      <c r="H127" s="13">
        <f t="shared" si="12"/>
        <v>0</v>
      </c>
      <c r="I127" s="14">
        <f t="shared" si="13"/>
        <v>0.4</v>
      </c>
      <c r="J127" s="11">
        <v>16</v>
      </c>
      <c r="K127" s="15">
        <v>2</v>
      </c>
      <c r="L127" s="16">
        <v>1</v>
      </c>
      <c r="M127" s="17">
        <v>1</v>
      </c>
      <c r="N127" s="15">
        <v>0</v>
      </c>
      <c r="O127" s="16">
        <v>0</v>
      </c>
      <c r="P127" s="17">
        <v>0</v>
      </c>
      <c r="Q127" s="15">
        <v>0</v>
      </c>
      <c r="R127" s="16">
        <v>0</v>
      </c>
      <c r="S127" s="17">
        <v>0</v>
      </c>
      <c r="T127" s="15">
        <v>1</v>
      </c>
      <c r="U127" s="16">
        <v>1</v>
      </c>
      <c r="V127" s="17">
        <v>0</v>
      </c>
      <c r="W127" s="15">
        <v>0</v>
      </c>
      <c r="X127" s="16">
        <v>0</v>
      </c>
      <c r="Y127" s="16">
        <v>0</v>
      </c>
      <c r="Z127" s="17">
        <v>0</v>
      </c>
      <c r="AA127" s="11" t="s">
        <v>116</v>
      </c>
    </row>
    <row r="128" spans="1:27" ht="9" customHeight="1" x14ac:dyDescent="0.25">
      <c r="A128" s="2"/>
      <c r="B128" s="2"/>
      <c r="C128" s="18"/>
      <c r="D128" s="2"/>
      <c r="E128" s="2"/>
      <c r="F128" s="2"/>
      <c r="G128" s="2"/>
      <c r="H128" s="2"/>
      <c r="I128" s="19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33" customHeight="1" x14ac:dyDescent="0.25">
      <c r="A129" s="2"/>
      <c r="B129" s="20" t="s">
        <v>176</v>
      </c>
      <c r="C129" s="19">
        <f t="shared" ref="C129:I129" si="14">AVERAGE(C4:C127)</f>
        <v>5.730137963129768E-2</v>
      </c>
      <c r="D129" s="21">
        <f t="shared" si="14"/>
        <v>0.10141713820011052</v>
      </c>
      <c r="E129" s="21">
        <f t="shared" si="14"/>
        <v>3.4421584989673598E-2</v>
      </c>
      <c r="F129" s="21">
        <f t="shared" si="14"/>
        <v>2.1295131375751713E-2</v>
      </c>
      <c r="G129" s="21">
        <f t="shared" si="14"/>
        <v>6.5895228899489067E-2</v>
      </c>
      <c r="H129" s="21">
        <f t="shared" si="14"/>
        <v>6.3477814691463588E-2</v>
      </c>
      <c r="I129" s="22">
        <f t="shared" si="14"/>
        <v>0.52096774193548401</v>
      </c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5" x14ac:dyDescent="0.25">
      <c r="A130" s="2"/>
      <c r="B130" s="23" t="s">
        <v>177</v>
      </c>
      <c r="C130" s="24">
        <f t="shared" ref="C130:I130" si="15">SMALL(C4:C127,1)</f>
        <v>0</v>
      </c>
      <c r="D130" s="25">
        <f t="shared" si="15"/>
        <v>0</v>
      </c>
      <c r="E130" s="25">
        <f t="shared" si="15"/>
        <v>0</v>
      </c>
      <c r="F130" s="25">
        <f t="shared" si="15"/>
        <v>0</v>
      </c>
      <c r="G130" s="25">
        <f t="shared" si="15"/>
        <v>0</v>
      </c>
      <c r="H130" s="25">
        <f t="shared" si="15"/>
        <v>0</v>
      </c>
      <c r="I130" s="25">
        <f t="shared" si="15"/>
        <v>0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x14ac:dyDescent="0.2">
      <c r="A131" s="2"/>
      <c r="B131" s="26" t="s">
        <v>178</v>
      </c>
      <c r="C131" s="27">
        <f t="shared" ref="C131:I131" si="16">COUNTIF(C4:C127,C130)</f>
        <v>40</v>
      </c>
      <c r="D131" s="28">
        <f t="shared" si="16"/>
        <v>54</v>
      </c>
      <c r="E131" s="28">
        <f t="shared" si="16"/>
        <v>100</v>
      </c>
      <c r="F131" s="28">
        <f t="shared" si="16"/>
        <v>105</v>
      </c>
      <c r="G131" s="28">
        <f t="shared" si="16"/>
        <v>90</v>
      </c>
      <c r="H131" s="28">
        <f t="shared" si="16"/>
        <v>103</v>
      </c>
      <c r="I131" s="28">
        <f t="shared" si="16"/>
        <v>7</v>
      </c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5" x14ac:dyDescent="0.25">
      <c r="A132" s="2"/>
      <c r="B132" s="23" t="s">
        <v>179</v>
      </c>
      <c r="C132" s="24">
        <f t="shared" ref="C132:I132" si="17">LARGE(C4:C127,1)</f>
        <v>0.65644599303135887</v>
      </c>
      <c r="D132" s="29">
        <f t="shared" si="17"/>
        <v>1</v>
      </c>
      <c r="E132" s="29">
        <f t="shared" si="17"/>
        <v>0.95121951219512191</v>
      </c>
      <c r="F132" s="29">
        <f t="shared" si="17"/>
        <v>0.5</v>
      </c>
      <c r="G132" s="29">
        <f t="shared" si="17"/>
        <v>0.95121951219512191</v>
      </c>
      <c r="H132" s="29">
        <f t="shared" si="17"/>
        <v>1</v>
      </c>
      <c r="I132" s="29">
        <f t="shared" si="17"/>
        <v>1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x14ac:dyDescent="0.2">
      <c r="A133" s="2"/>
      <c r="B133" s="26" t="s">
        <v>180</v>
      </c>
      <c r="C133" s="27">
        <f t="shared" ref="C133:I133" si="18">COUNTIF(C4:C127,C132)</f>
        <v>1</v>
      </c>
      <c r="D133" s="28">
        <f t="shared" si="18"/>
        <v>1</v>
      </c>
      <c r="E133" s="28">
        <f t="shared" si="18"/>
        <v>1</v>
      </c>
      <c r="F133" s="28">
        <f t="shared" si="18"/>
        <v>2</v>
      </c>
      <c r="G133" s="28">
        <f t="shared" si="18"/>
        <v>1</v>
      </c>
      <c r="H133" s="28">
        <f t="shared" si="18"/>
        <v>4</v>
      </c>
      <c r="I133" s="28">
        <f t="shared" si="18"/>
        <v>3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9" customHeight="1" x14ac:dyDescent="0.25">
      <c r="A134" s="2"/>
      <c r="B134" s="2"/>
      <c r="C134" s="18"/>
      <c r="D134" s="2"/>
      <c r="E134" s="2"/>
      <c r="F134" s="2"/>
      <c r="G134" s="2"/>
      <c r="H134" s="2"/>
      <c r="I134" s="18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x14ac:dyDescent="0.2">
      <c r="A135"/>
    </row>
    <row r="136" spans="1:27" x14ac:dyDescent="0.2">
      <c r="A136"/>
    </row>
    <row r="137" spans="1:27" x14ac:dyDescent="0.2">
      <c r="A137"/>
    </row>
    <row r="138" spans="1:27" x14ac:dyDescent="0.2">
      <c r="A138"/>
      <c r="C138" s="30">
        <v>0</v>
      </c>
      <c r="D138">
        <f>COUNTIF(D4:D127,0)</f>
        <v>54</v>
      </c>
      <c r="E138">
        <f>COUNTIF(E4:E127,0)</f>
        <v>100</v>
      </c>
      <c r="F138">
        <f>COUNTIF(F4:F127,0)</f>
        <v>105</v>
      </c>
      <c r="G138">
        <f>COUNTIF(G4:G127,0)</f>
        <v>90</v>
      </c>
      <c r="H138">
        <f>COUNTIF(H4:H127,0)</f>
        <v>103</v>
      </c>
      <c r="L138">
        <f>335*22</f>
        <v>7370</v>
      </c>
    </row>
    <row r="139" spans="1:27" x14ac:dyDescent="0.2">
      <c r="A139"/>
      <c r="C139" s="30" t="s">
        <v>181</v>
      </c>
      <c r="D139">
        <f>COUNTIF(D4:D127,"&lt;0.25")-D138</f>
        <v>53</v>
      </c>
      <c r="E139">
        <f>COUNTIF(E4:E127,"&lt;0.25")-E138</f>
        <v>20</v>
      </c>
      <c r="F139">
        <f>COUNTIF(F4:F127,"&lt;0.25")-F138</f>
        <v>15</v>
      </c>
      <c r="G139">
        <f>COUNTIF(G4:G127,"&lt;0.25")-G138</f>
        <v>23</v>
      </c>
      <c r="H139">
        <f>COUNTIF(H4:H127,"&lt;0.25")-H138</f>
        <v>11</v>
      </c>
      <c r="I139" s="27"/>
      <c r="J139" s="27"/>
      <c r="K139" s="27"/>
      <c r="L139" s="27">
        <f>288*72</f>
        <v>20736</v>
      </c>
      <c r="M139" s="27"/>
    </row>
    <row r="140" spans="1:27" x14ac:dyDescent="0.2">
      <c r="C140" s="30" t="s">
        <v>182</v>
      </c>
      <c r="D140">
        <f>COUNTIF(D4:D127,"&lt;0.5")-D139-D138</f>
        <v>9</v>
      </c>
      <c r="E140">
        <f>COUNTIF(E4:E127,"&lt;0.5")-E139-E138</f>
        <v>1</v>
      </c>
      <c r="F140">
        <f>COUNTIF(F4:F127,"&lt;0.5")-F139-F138</f>
        <v>2</v>
      </c>
      <c r="G140">
        <f>COUNTIF(G4:G127,"&lt;0.5")-G139-G138</f>
        <v>4</v>
      </c>
      <c r="H140">
        <f>COUNTIF(H4:H127,"&lt;0.5")-H139-H138</f>
        <v>3</v>
      </c>
    </row>
    <row r="141" spans="1:27" x14ac:dyDescent="0.2">
      <c r="C141" s="30" t="s">
        <v>183</v>
      </c>
      <c r="D141">
        <f>COUNTIF(D4:D127,"&lt;0.75")-D140-D139-D138</f>
        <v>5</v>
      </c>
      <c r="E141">
        <f>COUNTIF(E4:E127,"&lt;0.75")-E140-E139-E138</f>
        <v>0</v>
      </c>
      <c r="F141">
        <f>COUNTIF(F4:F127,"&lt;0.75")-F140-F139-F138</f>
        <v>2</v>
      </c>
      <c r="G141">
        <f>COUNTIF(G4:G127,"&lt;0.75")-G140-G139-G138</f>
        <v>3</v>
      </c>
      <c r="H141">
        <f>COUNTIF(H4:H127,"&lt;0.75")-H140-H139-H138</f>
        <v>2</v>
      </c>
    </row>
    <row r="142" spans="1:27" x14ac:dyDescent="0.2">
      <c r="C142" s="30" t="s">
        <v>184</v>
      </c>
      <c r="D142">
        <f>COUNTIF(D3:D127,"&lt;1")-D141-D140-D139-D138</f>
        <v>2</v>
      </c>
      <c r="E142">
        <f>COUNTIF(E3:E127,"&lt;1")-E141-E140-E139-E138</f>
        <v>3</v>
      </c>
      <c r="F142">
        <f>COUNTIF(F3:F127,"&lt;1")-F141-F140-F139-F138</f>
        <v>0</v>
      </c>
      <c r="G142">
        <f>COUNTIF(G3:G127,"&lt;1")-G141-G140-G139-G138</f>
        <v>4</v>
      </c>
      <c r="H142">
        <f>COUNTIF(H3:H127,"&lt;1")-H141-H140-H139-H138</f>
        <v>1</v>
      </c>
    </row>
    <row r="143" spans="1:27" x14ac:dyDescent="0.2">
      <c r="C143" s="30">
        <v>1</v>
      </c>
      <c r="D143">
        <f>COUNTIF(D4:D127,1)</f>
        <v>1</v>
      </c>
      <c r="E143">
        <f>COUNTIF(E4:E127,1)</f>
        <v>0</v>
      </c>
      <c r="F143">
        <f>COUNTIF(F4:F127,1)</f>
        <v>0</v>
      </c>
      <c r="G143">
        <f>COUNTIF(G4:G127,1)</f>
        <v>0</v>
      </c>
      <c r="H143">
        <f>COUNTIF(H4:H127,1)</f>
        <v>4</v>
      </c>
    </row>
    <row r="145" spans="4:8" x14ac:dyDescent="0.2">
      <c r="D145">
        <f>SUM(D138:D144)</f>
        <v>124</v>
      </c>
      <c r="E145">
        <f>SUM(E138:E144)</f>
        <v>124</v>
      </c>
      <c r="F145">
        <f>SUM(F138:F144)</f>
        <v>124</v>
      </c>
      <c r="G145">
        <f>SUM(G138:G144)</f>
        <v>124</v>
      </c>
      <c r="H145">
        <f>SUM(H138:H144)</f>
        <v>124</v>
      </c>
    </row>
  </sheetData>
  <mergeCells count="9">
    <mergeCell ref="C1:C3"/>
    <mergeCell ref="D1:H1"/>
    <mergeCell ref="I1:I3"/>
    <mergeCell ref="K1:Z1"/>
    <mergeCell ref="K2:M2"/>
    <mergeCell ref="N2:P2"/>
    <mergeCell ref="Q2:S2"/>
    <mergeCell ref="T2:V2"/>
    <mergeCell ref="W2:Z2"/>
  </mergeCells>
  <conditionalFormatting sqref="D4:H127 D129:H129">
    <cfRule type="cellIs" dxfId="0" priority="1" stopIfTrue="1" operator="greaterThan">
      <formula>1</formula>
    </cfRule>
  </conditionalFormatting>
  <pageMargins left="0.26" right="0.34" top="1" bottom="1" header="0.5" footer="0.5"/>
  <pageSetup paperSize="9" scale="53" fitToHeight="3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CBC - all results</vt:lpstr>
      <vt:lpstr>'CBC - all results'!Print_Area</vt:lpstr>
      <vt:lpstr>'CBC - all results'!Print_Titles</vt:lpstr>
    </vt:vector>
  </TitlesOfParts>
  <Company>Transparency International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 Bechtel</dc:creator>
  <cp:lastModifiedBy>Katja Bechtel</cp:lastModifiedBy>
  <dcterms:created xsi:type="dcterms:W3CDTF">2014-11-04T15:45:18Z</dcterms:created>
  <dcterms:modified xsi:type="dcterms:W3CDTF">2014-11-04T15:47:45Z</dcterms:modified>
</cp:coreProperties>
</file>